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5D0BF16-34AF-498D-AFD9-4ADE29144421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Prepayment Checklist" sheetId="10" r:id="rId1"/>
    <sheet name="Payoff Calc. (Target)" sheetId="8" r:id="rId2"/>
    <sheet name="Payoff Calc. (Extra Payment)" sheetId="3" r:id="rId3"/>
    <sheet name="@" sheetId="6" r:id="rId4"/>
    <sheet name="Sheet1" sheetId="11" r:id="rId5"/>
    <sheet name="Named Ranges" sheetId="4" state="hidden" r:id="rId6"/>
  </sheets>
  <externalReferences>
    <externalReference r:id="rId7"/>
  </externalReferences>
  <definedNames>
    <definedName name="apr" localSheetId="1">'Payoff Calc. (Target)'!$E$8</definedName>
    <definedName name="apr">'Payoff Calc. (Extra Payment)'!$E$8</definedName>
    <definedName name="array" localSheetId="1">'Payoff Calc. (Target)'!$B$26:$B$1652</definedName>
    <definedName name="array">'Payoff Calc. (Extra Payment)'!$B$25:$B$1651</definedName>
    <definedName name="balance">'Payoff Calc. (Target)'!$I$26:$I$1652</definedName>
    <definedName name="Credit">[1]Subjects!$H$6:$H$8</definedName>
    <definedName name="_xlnm.Criteria">[1]Subjects!$B$6:$B$7</definedName>
    <definedName name="dates" localSheetId="1">'Payoff Calc. (Target)'!$C$26:$C$1652</definedName>
    <definedName name="dates">'Payoff Calc. (Extra Payment)'!$C$25:$C$1651</definedName>
    <definedName name="first_payment_date" localSheetId="1">'Payoff Calc. (Target)'!$E$9</definedName>
    <definedName name="first_payment_date">'Payoff Calc. (Extra Payment)'!$E$9</definedName>
    <definedName name="Grade">'[1]Grading System'!$E$2:$E$20</definedName>
    <definedName name="GradePoints">'[1]Grading System'!$E$2:$F$21</definedName>
    <definedName name="interest_compounded" localSheetId="1">'Payoff Calc. (Target)'!$E$12</definedName>
    <definedName name="interest_compounded">'Payoff Calc. (Extra Payment)'!$E$12</definedName>
    <definedName name="interest_paid" localSheetId="1">'Payoff Calc. (Target)'!$G$26:$G$1652</definedName>
    <definedName name="interest_paid">'Payoff Calc. (Extra Payment)'!$G$25:$G$1651</definedName>
    <definedName name="loan" localSheetId="1">'Payoff Calc. (Target)'!$E$7</definedName>
    <definedName name="loan">'Payoff Calc. (Extra Payment)'!$E$7</definedName>
    <definedName name="Monthly">'Named Ranges'!$J$1:$J$9</definedName>
    <definedName name="nper" localSheetId="1">'Payoff Calc. (Target)'!$E$18</definedName>
    <definedName name="nper">'Payoff Calc. (Extra Payment)'!$E$18</definedName>
    <definedName name="NumberGrade">'[1]Grading System'!$D$2:$F$21</definedName>
    <definedName name="payment" localSheetId="1">'Payoff Calc. (Target)'!$D$21</definedName>
    <definedName name="payment">'Payoff Calc. (Extra Payment)'!$D$21</definedName>
    <definedName name="payment_due">'Named Ranges'!$A$2:$A$9</definedName>
    <definedName name="payment_frequency" localSheetId="1">'Payoff Calc. (Target)'!$E$11</definedName>
    <definedName name="payment_frequency">'Payoff Calc. (Extra Payment)'!$E$11</definedName>
    <definedName name="payment_type" localSheetId="1">'Payoff Calc. (Target)'!$E$17</definedName>
    <definedName name="payment_type">'Payoff Calc. (Extra Payment)'!$E$17</definedName>
    <definedName name="payment_types">'Named Ranges'!$G$1:$G$2</definedName>
    <definedName name="periodic_table">'Named Ranges'!$A$1:$E$9</definedName>
    <definedName name="principal_paid" localSheetId="1">'Payoff Calc. (Target)'!$H$26:$H$1652</definedName>
    <definedName name="principal_paid">'Payoff Calc. (Extra Payment)'!$H$25:$H$1651</definedName>
    <definedName name="rate" localSheetId="1">'Payoff Calc. (Target)'!$I$6</definedName>
    <definedName name="rate">'Payoff Calc. (Extra Payment)'!$I$6</definedName>
    <definedName name="recurring_payment_frequency" localSheetId="1">'Payoff Calc. (Target)'!$E$15</definedName>
    <definedName name="recurring_payment_frequency">'Payoff Calc. (Extra Payment)'!$E$14</definedName>
    <definedName name="term" localSheetId="1">'Payoff Calc. (Target)'!$E$6</definedName>
    <definedName name="term">'Payoff Calc. (Extra Payment)'!$E$6</definedName>
    <definedName name="weekly">'Named Ranges'!$I$1:$I$9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1" l="1"/>
  <c r="H17" i="3"/>
  <c r="J6" i="3" s="1"/>
  <c r="B21" i="3" l="1"/>
  <c r="B22" i="8"/>
  <c r="B21" i="8"/>
  <c r="D13" i="8"/>
  <c r="H17" i="8"/>
  <c r="J6" i="8" s="1"/>
  <c r="I25" i="8" l="1"/>
  <c r="B26" i="8" s="1"/>
  <c r="E19" i="8"/>
  <c r="E18" i="8"/>
  <c r="E17" i="8"/>
  <c r="F12" i="8"/>
  <c r="I6" i="8"/>
  <c r="C26" i="8" l="1"/>
  <c r="G26" i="8"/>
  <c r="D21" i="8"/>
  <c r="D22" i="8" s="1"/>
  <c r="D26" i="8" s="1"/>
  <c r="E26" i="8" s="1"/>
  <c r="E19" i="3" l="1"/>
  <c r="F12" i="3"/>
  <c r="I24" i="3" l="1"/>
  <c r="E18" i="3"/>
  <c r="E17" i="3"/>
  <c r="B25" i="3" l="1"/>
  <c r="C25" i="3" s="1"/>
  <c r="I6" i="3" l="1"/>
  <c r="D21" i="3" s="1"/>
  <c r="D25" i="3" l="1"/>
  <c r="E25" i="3" s="1"/>
  <c r="G25" i="3"/>
  <c r="H25" i="3" l="1"/>
  <c r="I25" i="3" s="1"/>
  <c r="B26" i="3" l="1"/>
  <c r="G26" i="3" l="1"/>
  <c r="D26" i="3"/>
  <c r="E26" i="3" s="1"/>
  <c r="C26" i="3"/>
  <c r="H26" i="3" l="1"/>
  <c r="I26" i="3" s="1"/>
  <c r="B27" i="3" l="1"/>
  <c r="G27" i="3" l="1"/>
  <c r="D27" i="3"/>
  <c r="E27" i="3" s="1"/>
  <c r="C27" i="3"/>
  <c r="H27" i="3" l="1"/>
  <c r="I27" i="3" s="1"/>
  <c r="B28" i="3" l="1"/>
  <c r="G28" i="3" l="1"/>
  <c r="D28" i="3"/>
  <c r="E28" i="3" s="1"/>
  <c r="C28" i="3"/>
  <c r="H28" i="3" l="1"/>
  <c r="I28" i="3" s="1"/>
  <c r="B29" i="3" l="1"/>
  <c r="D29" i="3" l="1"/>
  <c r="E29" i="3" s="1"/>
  <c r="G29" i="3"/>
  <c r="C29" i="3"/>
  <c r="H29" i="3" l="1"/>
  <c r="I29" i="3" s="1"/>
  <c r="B30" i="3" l="1"/>
  <c r="C30" i="3" s="1"/>
  <c r="D30" i="3" l="1"/>
  <c r="E30" i="3" s="1"/>
  <c r="G30" i="3"/>
  <c r="H30" i="3" l="1"/>
  <c r="I30" i="3" s="1"/>
  <c r="B31" i="3" l="1"/>
  <c r="G31" i="3" s="1"/>
  <c r="D31" i="3" l="1"/>
  <c r="E31" i="3" s="1"/>
  <c r="H31" i="3" s="1"/>
  <c r="I31" i="3" s="1"/>
  <c r="C31" i="3"/>
  <c r="B32" i="3" l="1"/>
  <c r="G32" i="3" l="1"/>
  <c r="D32" i="3"/>
  <c r="E32" i="3" s="1"/>
  <c r="C32" i="3"/>
  <c r="H32" i="3" l="1"/>
  <c r="I32" i="3" s="1"/>
  <c r="B33" i="3" l="1"/>
  <c r="G33" i="3" l="1"/>
  <c r="C33" i="3"/>
  <c r="D33" i="3"/>
  <c r="E33" i="3" s="1"/>
  <c r="H33" i="3" l="1"/>
  <c r="I33" i="3" s="1"/>
  <c r="B34" i="3" l="1"/>
  <c r="G34" i="3" l="1"/>
  <c r="C34" i="3"/>
  <c r="D34" i="3"/>
  <c r="E34" i="3" s="1"/>
  <c r="H34" i="3" l="1"/>
  <c r="I34" i="3" s="1"/>
  <c r="B35" i="3" l="1"/>
  <c r="C35" i="3" l="1"/>
  <c r="G35" i="3"/>
  <c r="D35" i="3"/>
  <c r="E35" i="3" s="1"/>
  <c r="H35" i="3" l="1"/>
  <c r="I35" i="3" s="1"/>
  <c r="B36" i="3" l="1"/>
  <c r="C36" i="3" s="1"/>
  <c r="D36" i="3" l="1"/>
  <c r="E36" i="3" s="1"/>
  <c r="G36" i="3"/>
  <c r="H36" i="3" l="1"/>
  <c r="I36" i="3" s="1"/>
  <c r="B37" i="3" l="1"/>
  <c r="G37" i="3" s="1"/>
  <c r="C37" i="3" l="1"/>
  <c r="D37" i="3"/>
  <c r="E37" i="3" s="1"/>
  <c r="H37" i="3" s="1"/>
  <c r="I37" i="3" s="1"/>
  <c r="B38" i="3" l="1"/>
  <c r="G38" i="3" l="1"/>
  <c r="C38" i="3"/>
  <c r="D38" i="3"/>
  <c r="E38" i="3" s="1"/>
  <c r="H38" i="3" l="1"/>
  <c r="I38" i="3" s="1"/>
  <c r="B39" i="3" l="1"/>
  <c r="G39" i="3" l="1"/>
  <c r="C39" i="3"/>
  <c r="D39" i="3"/>
  <c r="E39" i="3" s="1"/>
  <c r="H39" i="3" l="1"/>
  <c r="I39" i="3" s="1"/>
  <c r="B40" i="3" l="1"/>
  <c r="D40" i="3" l="1"/>
  <c r="E40" i="3" s="1"/>
  <c r="G40" i="3"/>
  <c r="C40" i="3"/>
  <c r="H40" i="3" l="1"/>
  <c r="I40" i="3" l="1"/>
  <c r="B41" i="3" l="1"/>
  <c r="C41" i="3" s="1"/>
  <c r="D41" i="3" l="1"/>
  <c r="E41" i="3" s="1"/>
  <c r="G41" i="3"/>
  <c r="H41" i="3" l="1"/>
  <c r="I41" i="3" s="1"/>
  <c r="B42" i="3" l="1"/>
  <c r="D42" i="3" s="1"/>
  <c r="E42" i="3" s="1"/>
  <c r="C42" i="3" l="1"/>
  <c r="G42" i="3"/>
  <c r="H42" i="3" s="1"/>
  <c r="I42" i="3" s="1"/>
  <c r="B43" i="3" l="1"/>
  <c r="D43" i="3" s="1"/>
  <c r="E43" i="3" s="1"/>
  <c r="G43" i="3" l="1"/>
  <c r="H43" i="3" s="1"/>
  <c r="I43" i="3" s="1"/>
  <c r="C43" i="3"/>
  <c r="B44" i="3" l="1"/>
  <c r="C44" i="3" s="1"/>
  <c r="D44" i="3" l="1"/>
  <c r="E44" i="3" s="1"/>
  <c r="G44" i="3"/>
  <c r="H44" i="3" l="1"/>
  <c r="I44" i="3" s="1"/>
  <c r="B45" i="3" l="1"/>
  <c r="G45" i="3" s="1"/>
  <c r="D45" i="3" l="1"/>
  <c r="E45" i="3" s="1"/>
  <c r="H45" i="3" s="1"/>
  <c r="I45" i="3" s="1"/>
  <c r="C45" i="3"/>
  <c r="B46" i="3" l="1"/>
  <c r="G46" i="3" l="1"/>
  <c r="C46" i="3"/>
  <c r="D46" i="3"/>
  <c r="E46" i="3" s="1"/>
  <c r="H46" i="3" l="1"/>
  <c r="I46" i="3" s="1"/>
  <c r="B47" i="3" l="1"/>
  <c r="C47" i="3" l="1"/>
  <c r="G47" i="3"/>
  <c r="D47" i="3"/>
  <c r="E47" i="3" s="1"/>
  <c r="H47" i="3" l="1"/>
  <c r="I47" i="3" s="1"/>
  <c r="B48" i="3" l="1"/>
  <c r="G48" i="3" l="1"/>
  <c r="D48" i="3"/>
  <c r="E48" i="3" s="1"/>
  <c r="C48" i="3"/>
  <c r="H48" i="3" l="1"/>
  <c r="I48" i="3" s="1"/>
  <c r="B49" i="3" l="1"/>
  <c r="G49" i="3" l="1"/>
  <c r="D49" i="3"/>
  <c r="E49" i="3" s="1"/>
  <c r="C49" i="3"/>
  <c r="H49" i="3" l="1"/>
  <c r="I49" i="3" s="1"/>
  <c r="B50" i="3" l="1"/>
  <c r="G50" i="3" l="1"/>
  <c r="C50" i="3"/>
  <c r="D50" i="3"/>
  <c r="E50" i="3" s="1"/>
  <c r="H50" i="3" l="1"/>
  <c r="I50" i="3" l="1"/>
  <c r="B51" i="3" l="1"/>
  <c r="D51" i="3" s="1"/>
  <c r="E51" i="3" s="1"/>
  <c r="C51" i="3" l="1"/>
  <c r="G51" i="3"/>
  <c r="H51" i="3" s="1"/>
  <c r="I51" i="3" s="1"/>
  <c r="B52" i="3" l="1"/>
  <c r="G52" i="3" s="1"/>
  <c r="D52" i="3" l="1"/>
  <c r="C52" i="3"/>
  <c r="E52" i="3" l="1"/>
  <c r="H52" i="3" s="1"/>
  <c r="I52" i="3" s="1"/>
  <c r="B53" i="3" l="1"/>
  <c r="D53" i="3" s="1"/>
  <c r="E53" i="3" s="1"/>
  <c r="G53" i="3" l="1"/>
  <c r="H53" i="3" s="1"/>
  <c r="I53" i="3" s="1"/>
  <c r="B54" i="3" s="1"/>
  <c r="C53" i="3"/>
  <c r="G54" i="3" l="1"/>
  <c r="D54" i="3"/>
  <c r="E54" i="3" s="1"/>
  <c r="C54" i="3"/>
  <c r="H54" i="3" l="1"/>
  <c r="I54" i="3" s="1"/>
  <c r="B55" i="3" l="1"/>
  <c r="C55" i="3" l="1"/>
  <c r="G55" i="3"/>
  <c r="D55" i="3"/>
  <c r="E55" i="3" s="1"/>
  <c r="H55" i="3" l="1"/>
  <c r="I55" i="3" l="1"/>
  <c r="B56" i="3" l="1"/>
  <c r="C56" i="3" s="1"/>
  <c r="D56" i="3" l="1"/>
  <c r="E56" i="3" s="1"/>
  <c r="G56" i="3"/>
  <c r="H56" i="3" l="1"/>
  <c r="I56" i="3" s="1"/>
  <c r="B57" i="3" l="1"/>
  <c r="C57" i="3" s="1"/>
  <c r="G57" i="3" l="1"/>
  <c r="D57" i="3"/>
  <c r="E57" i="3" s="1"/>
  <c r="H57" i="3" l="1"/>
  <c r="I57" i="3" s="1"/>
  <c r="B58" i="3" s="1"/>
  <c r="G58" i="3" s="1"/>
  <c r="C58" i="3" l="1"/>
  <c r="D58" i="3"/>
  <c r="E58" i="3" l="1"/>
  <c r="H58" i="3" s="1"/>
  <c r="I58" i="3" s="1"/>
  <c r="B59" i="3" l="1"/>
  <c r="D59" i="3" s="1"/>
  <c r="E59" i="3" s="1"/>
  <c r="G59" i="3" l="1"/>
  <c r="H59" i="3" s="1"/>
  <c r="I59" i="3" s="1"/>
  <c r="B60" i="3" s="1"/>
  <c r="C59" i="3"/>
  <c r="G60" i="3" l="1"/>
  <c r="C60" i="3"/>
  <c r="D60" i="3"/>
  <c r="E60" i="3" s="1"/>
  <c r="H60" i="3" l="1"/>
  <c r="I60" i="3" s="1"/>
  <c r="B61" i="3" l="1"/>
  <c r="G61" i="3" l="1"/>
  <c r="D61" i="3"/>
  <c r="E61" i="3" s="1"/>
  <c r="C61" i="3"/>
  <c r="H61" i="3" l="1"/>
  <c r="I61" i="3" s="1"/>
  <c r="B62" i="3" l="1"/>
  <c r="D62" i="3" l="1"/>
  <c r="E62" i="3" s="1"/>
  <c r="G62" i="3"/>
  <c r="C62" i="3"/>
  <c r="H62" i="3" l="1"/>
  <c r="I62" i="3" s="1"/>
  <c r="B63" i="3" l="1"/>
  <c r="D63" i="3" s="1"/>
  <c r="E63" i="3" s="1"/>
  <c r="C63" i="3" l="1"/>
  <c r="G63" i="3"/>
  <c r="H63" i="3" s="1"/>
  <c r="I63" i="3" s="1"/>
  <c r="B64" i="3" l="1"/>
  <c r="G64" i="3" l="1"/>
  <c r="C64" i="3"/>
  <c r="D64" i="3"/>
  <c r="E64" i="3" s="1"/>
  <c r="H64" i="3" l="1"/>
  <c r="I64" i="3" s="1"/>
  <c r="B65" i="3" l="1"/>
  <c r="G65" i="3" l="1"/>
  <c r="D65" i="3"/>
  <c r="E65" i="3" s="1"/>
  <c r="C65" i="3"/>
  <c r="H65" i="3" l="1"/>
  <c r="I65" i="3" s="1"/>
  <c r="B66" i="3" l="1"/>
  <c r="G66" i="3" l="1"/>
  <c r="C66" i="3"/>
  <c r="D66" i="3"/>
  <c r="E66" i="3" s="1"/>
  <c r="H66" i="3" l="1"/>
  <c r="I66" i="3" s="1"/>
  <c r="B67" i="3" l="1"/>
  <c r="G67" i="3" l="1"/>
  <c r="D67" i="3"/>
  <c r="E67" i="3" s="1"/>
  <c r="C67" i="3"/>
  <c r="H67" i="3" l="1"/>
  <c r="I67" i="3" s="1"/>
  <c r="B68" i="3" l="1"/>
  <c r="D68" i="3" s="1"/>
  <c r="E68" i="3" s="1"/>
  <c r="C68" i="3" l="1"/>
  <c r="G68" i="3"/>
  <c r="H68" i="3" s="1"/>
  <c r="I68" i="3" s="1"/>
  <c r="B69" i="3" l="1"/>
  <c r="G69" i="3" l="1"/>
  <c r="D69" i="3"/>
  <c r="E69" i="3" s="1"/>
  <c r="C69" i="3"/>
  <c r="H69" i="3" l="1"/>
  <c r="I69" i="3" s="1"/>
  <c r="B70" i="3" l="1"/>
  <c r="G70" i="3" l="1"/>
  <c r="C70" i="3"/>
  <c r="D70" i="3"/>
  <c r="E70" i="3" s="1"/>
  <c r="H70" i="3" l="1"/>
  <c r="I70" i="3" s="1"/>
  <c r="B71" i="3" l="1"/>
  <c r="D71" i="3" l="1"/>
  <c r="E71" i="3" s="1"/>
  <c r="G71" i="3"/>
  <c r="C71" i="3"/>
  <c r="H71" i="3" l="1"/>
  <c r="I71" i="3" s="1"/>
  <c r="B72" i="3" l="1"/>
  <c r="G72" i="3" l="1"/>
  <c r="C72" i="3"/>
  <c r="D72" i="3"/>
  <c r="E72" i="3" s="1"/>
  <c r="H72" i="3" l="1"/>
  <c r="I72" i="3" s="1"/>
  <c r="B73" i="3" l="1"/>
  <c r="G73" i="3" l="1"/>
  <c r="C73" i="3"/>
  <c r="D73" i="3"/>
  <c r="E73" i="3" s="1"/>
  <c r="H73" i="3" l="1"/>
  <c r="I73" i="3" s="1"/>
  <c r="B74" i="3" l="1"/>
  <c r="G74" i="3" l="1"/>
  <c r="C74" i="3"/>
  <c r="D74" i="3"/>
  <c r="E74" i="3" s="1"/>
  <c r="H74" i="3" l="1"/>
  <c r="I74" i="3" s="1"/>
  <c r="B75" i="3" l="1"/>
  <c r="G75" i="3" l="1"/>
  <c r="D75" i="3"/>
  <c r="E75" i="3" s="1"/>
  <c r="C75" i="3"/>
  <c r="H75" i="3" l="1"/>
  <c r="I75" i="3" s="1"/>
  <c r="B76" i="3" l="1"/>
  <c r="D76" i="3" l="1"/>
  <c r="E76" i="3" s="1"/>
  <c r="G76" i="3"/>
  <c r="C76" i="3"/>
  <c r="H76" i="3" l="1"/>
  <c r="I76" i="3" s="1"/>
  <c r="B77" i="3" l="1"/>
  <c r="G77" i="3" l="1"/>
  <c r="C77" i="3"/>
  <c r="D77" i="3"/>
  <c r="E77" i="3" s="1"/>
  <c r="H77" i="3" l="1"/>
  <c r="I77" i="3" s="1"/>
  <c r="B78" i="3" l="1"/>
  <c r="G78" i="3" l="1"/>
  <c r="D78" i="3"/>
  <c r="E78" i="3" s="1"/>
  <c r="C78" i="3"/>
  <c r="H78" i="3" l="1"/>
  <c r="I78" i="3" s="1"/>
  <c r="B79" i="3" l="1"/>
  <c r="G79" i="3" l="1"/>
  <c r="D79" i="3"/>
  <c r="E79" i="3" s="1"/>
  <c r="C79" i="3"/>
  <c r="H79" i="3" l="1"/>
  <c r="I79" i="3" s="1"/>
  <c r="B80" i="3" l="1"/>
  <c r="G80" i="3" l="1"/>
  <c r="D80" i="3"/>
  <c r="E80" i="3" s="1"/>
  <c r="C80" i="3"/>
  <c r="H80" i="3" l="1"/>
  <c r="I80" i="3" s="1"/>
  <c r="B81" i="3" l="1"/>
  <c r="C81" i="3" l="1"/>
  <c r="G81" i="3"/>
  <c r="D81" i="3"/>
  <c r="E81" i="3" s="1"/>
  <c r="H81" i="3" l="1"/>
  <c r="I81" i="3" s="1"/>
  <c r="B82" i="3" l="1"/>
  <c r="G82" i="3" l="1"/>
  <c r="C82" i="3"/>
  <c r="D82" i="3"/>
  <c r="E82" i="3" s="1"/>
  <c r="H82" i="3" l="1"/>
  <c r="I82" i="3" l="1"/>
  <c r="B83" i="3" l="1"/>
  <c r="C83" i="3" s="1"/>
  <c r="G83" i="3" l="1"/>
  <c r="D83" i="3"/>
  <c r="E83" i="3" s="1"/>
  <c r="H83" i="3" l="1"/>
  <c r="I83" i="3" s="1"/>
  <c r="B84" i="3" l="1"/>
  <c r="C84" i="3" s="1"/>
  <c r="D84" i="3" l="1"/>
  <c r="E84" i="3" s="1"/>
  <c r="G84" i="3"/>
  <c r="H84" i="3" l="1"/>
  <c r="I84" i="3" s="1"/>
  <c r="B85" i="3" s="1"/>
  <c r="D85" i="3" s="1"/>
  <c r="E85" i="3" s="1"/>
  <c r="G85" i="3" l="1"/>
  <c r="H85" i="3" s="1"/>
  <c r="I85" i="3" s="1"/>
  <c r="C85" i="3"/>
  <c r="B86" i="3" l="1"/>
  <c r="G86" i="3" s="1"/>
  <c r="D86" i="3" l="1"/>
  <c r="E86" i="3" s="1"/>
  <c r="H86" i="3" s="1"/>
  <c r="I86" i="3" s="1"/>
  <c r="C86" i="3"/>
  <c r="B87" i="3" l="1"/>
  <c r="G87" i="3" l="1"/>
  <c r="C87" i="3"/>
  <c r="D87" i="3"/>
  <c r="E87" i="3" s="1"/>
  <c r="H87" i="3" l="1"/>
  <c r="I87" i="3" s="1"/>
  <c r="B88" i="3" l="1"/>
  <c r="G88" i="3" l="1"/>
  <c r="C88" i="3"/>
  <c r="D88" i="3"/>
  <c r="E88" i="3" s="1"/>
  <c r="H88" i="3" l="1"/>
  <c r="I88" i="3" s="1"/>
  <c r="B89" i="3" l="1"/>
  <c r="G89" i="3" l="1"/>
  <c r="D89" i="3"/>
  <c r="E89" i="3" s="1"/>
  <c r="C89" i="3"/>
  <c r="H89" i="3" l="1"/>
  <c r="I89" i="3" s="1"/>
  <c r="B90" i="3" l="1"/>
  <c r="G90" i="3" l="1"/>
  <c r="D90" i="3"/>
  <c r="E90" i="3" s="1"/>
  <c r="C90" i="3"/>
  <c r="H90" i="3" l="1"/>
  <c r="I90" i="3" l="1"/>
  <c r="B91" i="3" l="1"/>
  <c r="G91" i="3" s="1"/>
  <c r="C91" i="3" l="1"/>
  <c r="D91" i="3"/>
  <c r="E91" i="3" s="1"/>
  <c r="H91" i="3" l="1"/>
  <c r="I91" i="3" s="1"/>
  <c r="B92" i="3" l="1"/>
  <c r="G92" i="3" l="1"/>
  <c r="D92" i="3"/>
  <c r="E92" i="3" s="1"/>
  <c r="C92" i="3"/>
  <c r="H92" i="3" l="1"/>
  <c r="I92" i="3" s="1"/>
  <c r="B93" i="3" l="1"/>
  <c r="D93" i="3" l="1"/>
  <c r="E93" i="3" s="1"/>
  <c r="G93" i="3"/>
  <c r="C93" i="3"/>
  <c r="H93" i="3" l="1"/>
  <c r="I93" i="3" s="1"/>
  <c r="B94" i="3" l="1"/>
  <c r="G94" i="3" l="1"/>
  <c r="C94" i="3"/>
  <c r="D94" i="3"/>
  <c r="E94" i="3" s="1"/>
  <c r="H94" i="3" l="1"/>
  <c r="I94" i="3" s="1"/>
  <c r="B95" i="3" l="1"/>
  <c r="C95" i="3" l="1"/>
  <c r="G95" i="3"/>
  <c r="D95" i="3"/>
  <c r="E95" i="3" s="1"/>
  <c r="H95" i="3" l="1"/>
  <c r="I95" i="3" s="1"/>
  <c r="B96" i="3" l="1"/>
  <c r="D96" i="3" l="1"/>
  <c r="E96" i="3" s="1"/>
  <c r="C96" i="3"/>
  <c r="G96" i="3"/>
  <c r="H96" i="3" l="1"/>
  <c r="I96" i="3" s="1"/>
  <c r="B97" i="3" l="1"/>
  <c r="D97" i="3" l="1"/>
  <c r="E97" i="3" s="1"/>
  <c r="G97" i="3"/>
  <c r="C97" i="3"/>
  <c r="H97" i="3" l="1"/>
  <c r="I97" i="3" s="1"/>
  <c r="B98" i="3" l="1"/>
  <c r="D98" i="3" s="1"/>
  <c r="E98" i="3" s="1"/>
  <c r="C98" i="3" l="1"/>
  <c r="G98" i="3"/>
  <c r="H98" i="3" s="1"/>
  <c r="I98" i="3" s="1"/>
  <c r="B99" i="3" l="1"/>
  <c r="C99" i="3" s="1"/>
  <c r="D99" i="3" l="1"/>
  <c r="E99" i="3" s="1"/>
  <c r="G99" i="3"/>
  <c r="H99" i="3" l="1"/>
  <c r="I99" i="3" s="1"/>
  <c r="B100" i="3" s="1"/>
  <c r="D100" i="3" l="1"/>
  <c r="E100" i="3" s="1"/>
  <c r="G100" i="3"/>
  <c r="C100" i="3"/>
  <c r="H100" i="3" l="1"/>
  <c r="I100" i="3" s="1"/>
  <c r="B101" i="3" s="1"/>
  <c r="D101" i="3" s="1"/>
  <c r="E101" i="3" s="1"/>
  <c r="C101" i="3" l="1"/>
  <c r="G101" i="3"/>
  <c r="H101" i="3" s="1"/>
  <c r="I101" i="3" s="1"/>
  <c r="B102" i="3" l="1"/>
  <c r="G102" i="3" l="1"/>
  <c r="D102" i="3"/>
  <c r="E102" i="3" s="1"/>
  <c r="C102" i="3"/>
  <c r="H102" i="3" l="1"/>
  <c r="I102" i="3" s="1"/>
  <c r="B103" i="3" l="1"/>
  <c r="C103" i="3" s="1"/>
  <c r="G103" i="3" l="1"/>
  <c r="D103" i="3"/>
  <c r="E103" i="3" s="1"/>
  <c r="H103" i="3" l="1"/>
  <c r="I103" i="3" s="1"/>
  <c r="B104" i="3" s="1"/>
  <c r="G104" i="3" l="1"/>
  <c r="D104" i="3"/>
  <c r="E104" i="3" s="1"/>
  <c r="C104" i="3"/>
  <c r="H104" i="3" l="1"/>
  <c r="I104" i="3" s="1"/>
  <c r="B105" i="3" l="1"/>
  <c r="G105" i="3" l="1"/>
  <c r="D105" i="3"/>
  <c r="E105" i="3" s="1"/>
  <c r="C105" i="3"/>
  <c r="H105" i="3" l="1"/>
  <c r="I105" i="3" s="1"/>
  <c r="B106" i="3" l="1"/>
  <c r="G106" i="3" l="1"/>
  <c r="D106" i="3"/>
  <c r="E106" i="3" s="1"/>
  <c r="C106" i="3"/>
  <c r="H106" i="3" l="1"/>
  <c r="I106" i="3" s="1"/>
  <c r="B107" i="3" l="1"/>
  <c r="D107" i="3" s="1"/>
  <c r="E107" i="3" s="1"/>
  <c r="G107" i="3" l="1"/>
  <c r="H107" i="3" s="1"/>
  <c r="I107" i="3" s="1"/>
  <c r="C107" i="3"/>
  <c r="B108" i="3" l="1"/>
  <c r="D108" i="3" s="1"/>
  <c r="E108" i="3" s="1"/>
  <c r="G108" i="3" l="1"/>
  <c r="H108" i="3" s="1"/>
  <c r="I108" i="3" s="1"/>
  <c r="C108" i="3"/>
  <c r="B109" i="3" l="1"/>
  <c r="G109" i="3" s="1"/>
  <c r="D109" i="3" l="1"/>
  <c r="E109" i="3" s="1"/>
  <c r="H109" i="3" s="1"/>
  <c r="I109" i="3" s="1"/>
  <c r="C109" i="3"/>
  <c r="B110" i="3" l="1"/>
  <c r="G110" i="3" s="1"/>
  <c r="D110" i="3" l="1"/>
  <c r="E110" i="3" s="1"/>
  <c r="C110" i="3"/>
  <c r="H110" i="3" l="1"/>
  <c r="I110" i="3" s="1"/>
  <c r="B111" i="3" s="1"/>
  <c r="G111" i="3" l="1"/>
  <c r="D111" i="3"/>
  <c r="E111" i="3" s="1"/>
  <c r="C111" i="3"/>
  <c r="H111" i="3" l="1"/>
  <c r="I111" i="3" s="1"/>
  <c r="B112" i="3" l="1"/>
  <c r="D112" i="3" l="1"/>
  <c r="E112" i="3" s="1"/>
  <c r="G112" i="3"/>
  <c r="C112" i="3"/>
  <c r="H112" i="3" l="1"/>
  <c r="I112" i="3" s="1"/>
  <c r="B113" i="3" l="1"/>
  <c r="C113" i="3" s="1"/>
  <c r="G113" i="3" l="1"/>
  <c r="D113" i="3"/>
  <c r="E113" i="3" s="1"/>
  <c r="H113" i="3" l="1"/>
  <c r="I113" i="3" s="1"/>
  <c r="B114" i="3" l="1"/>
  <c r="G114" i="3" s="1"/>
  <c r="C114" i="3" l="1"/>
  <c r="D114" i="3"/>
  <c r="E114" i="3" l="1"/>
  <c r="H114" i="3" s="1"/>
  <c r="I114" i="3" s="1"/>
  <c r="B115" i="3" l="1"/>
  <c r="C115" i="3" s="1"/>
  <c r="D115" i="3" l="1"/>
  <c r="E115" i="3" s="1"/>
  <c r="G115" i="3"/>
  <c r="H115" i="3" l="1"/>
  <c r="I115" i="3" s="1"/>
  <c r="B116" i="3" s="1"/>
  <c r="G116" i="3" l="1"/>
  <c r="D116" i="3"/>
  <c r="E116" i="3" s="1"/>
  <c r="C116" i="3"/>
  <c r="H116" i="3" l="1"/>
  <c r="I116" i="3" s="1"/>
  <c r="B117" i="3" l="1"/>
  <c r="G117" i="3" l="1"/>
  <c r="D117" i="3"/>
  <c r="E117" i="3" s="1"/>
  <c r="C117" i="3"/>
  <c r="H117" i="3" l="1"/>
  <c r="I117" i="3" s="1"/>
  <c r="B118" i="3" l="1"/>
  <c r="G118" i="3" l="1"/>
  <c r="D118" i="3"/>
  <c r="E118" i="3" s="1"/>
  <c r="C118" i="3"/>
  <c r="H118" i="3" l="1"/>
  <c r="I118" i="3" s="1"/>
  <c r="B119" i="3" l="1"/>
  <c r="G119" i="3" l="1"/>
  <c r="C119" i="3"/>
  <c r="D119" i="3"/>
  <c r="E119" i="3" s="1"/>
  <c r="H119" i="3" l="1"/>
  <c r="I119" i="3" s="1"/>
  <c r="B120" i="3" l="1"/>
  <c r="G120" i="3" l="1"/>
  <c r="D120" i="3"/>
  <c r="E120" i="3" s="1"/>
  <c r="C120" i="3"/>
  <c r="H120" i="3" l="1"/>
  <c r="I120" i="3" s="1"/>
  <c r="B121" i="3" l="1"/>
  <c r="D121" i="3" l="1"/>
  <c r="E121" i="3" s="1"/>
  <c r="G121" i="3"/>
  <c r="C121" i="3"/>
  <c r="H121" i="3" l="1"/>
  <c r="I121" i="3" s="1"/>
  <c r="B122" i="3" l="1"/>
  <c r="G122" i="3" l="1"/>
  <c r="D122" i="3"/>
  <c r="E122" i="3" s="1"/>
  <c r="C122" i="3"/>
  <c r="H122" i="3" l="1"/>
  <c r="I122" i="3" s="1"/>
  <c r="B123" i="3" l="1"/>
  <c r="G123" i="3" l="1"/>
  <c r="D123" i="3"/>
  <c r="E123" i="3" s="1"/>
  <c r="C123" i="3"/>
  <c r="H123" i="3" l="1"/>
  <c r="I123" i="3" s="1"/>
  <c r="B124" i="3" l="1"/>
  <c r="D124" i="3" l="1"/>
  <c r="E124" i="3" s="1"/>
  <c r="G124" i="3"/>
  <c r="C124" i="3"/>
  <c r="H124" i="3" l="1"/>
  <c r="I124" i="3" s="1"/>
  <c r="B125" i="3" l="1"/>
  <c r="C125" i="3" s="1"/>
  <c r="D125" i="3" l="1"/>
  <c r="E125" i="3" s="1"/>
  <c r="G125" i="3"/>
  <c r="H125" i="3" l="1"/>
  <c r="I125" i="3" s="1"/>
  <c r="B126" i="3" l="1"/>
  <c r="G126" i="3" s="1"/>
  <c r="D126" i="3" l="1"/>
  <c r="E126" i="3" s="1"/>
  <c r="H126" i="3" s="1"/>
  <c r="I126" i="3" s="1"/>
  <c r="C126" i="3"/>
  <c r="B127" i="3" l="1"/>
  <c r="G127" i="3" l="1"/>
  <c r="D127" i="3"/>
  <c r="E127" i="3" s="1"/>
  <c r="C127" i="3"/>
  <c r="H127" i="3" l="1"/>
  <c r="I127" i="3" s="1"/>
  <c r="B128" i="3" l="1"/>
  <c r="D128" i="3" l="1"/>
  <c r="E128" i="3" s="1"/>
  <c r="G128" i="3"/>
  <c r="C128" i="3"/>
  <c r="H128" i="3" l="1"/>
  <c r="I128" i="3" l="1"/>
  <c r="B129" i="3" l="1"/>
  <c r="G129" i="3" s="1"/>
  <c r="C129" i="3" l="1"/>
  <c r="D129" i="3"/>
  <c r="E129" i="3" s="1"/>
  <c r="H129" i="3" l="1"/>
  <c r="I129" i="3" s="1"/>
  <c r="B130" i="3" l="1"/>
  <c r="C130" i="3" l="1"/>
  <c r="D130" i="3"/>
  <c r="E130" i="3" s="1"/>
  <c r="G130" i="3"/>
  <c r="H130" i="3" l="1"/>
  <c r="I130" i="3" s="1"/>
  <c r="B131" i="3" l="1"/>
  <c r="C131" i="3" s="1"/>
  <c r="D131" i="3" l="1"/>
  <c r="E131" i="3" s="1"/>
  <c r="G131" i="3"/>
  <c r="H131" i="3" l="1"/>
  <c r="I131" i="3" s="1"/>
  <c r="B132" i="3" s="1"/>
  <c r="G132" i="3" s="1"/>
  <c r="D132" i="3" l="1"/>
  <c r="E132" i="3" s="1"/>
  <c r="C132" i="3"/>
  <c r="H132" i="3" l="1"/>
  <c r="I132" i="3" s="1"/>
  <c r="B133" i="3" s="1"/>
  <c r="G133" i="3" l="1"/>
  <c r="C133" i="3"/>
  <c r="D133" i="3"/>
  <c r="E133" i="3" s="1"/>
  <c r="H133" i="3" l="1"/>
  <c r="I133" i="3" s="1"/>
  <c r="B134" i="3" l="1"/>
  <c r="C134" i="3" l="1"/>
  <c r="G134" i="3"/>
  <c r="D134" i="3"/>
  <c r="E134" i="3" s="1"/>
  <c r="H134" i="3" l="1"/>
  <c r="I134" i="3" s="1"/>
  <c r="B135" i="3" l="1"/>
  <c r="C135" i="3" l="1"/>
  <c r="G135" i="3"/>
  <c r="D135" i="3"/>
  <c r="E135" i="3" s="1"/>
  <c r="H135" i="3" l="1"/>
  <c r="I135" i="3" s="1"/>
  <c r="B136" i="3" l="1"/>
  <c r="G136" i="3" l="1"/>
  <c r="C136" i="3"/>
  <c r="D136" i="3"/>
  <c r="E136" i="3" s="1"/>
  <c r="H136" i="3" l="1"/>
  <c r="I136" i="3" s="1"/>
  <c r="B137" i="3" l="1"/>
  <c r="G137" i="3" l="1"/>
  <c r="C137" i="3"/>
  <c r="D137" i="3"/>
  <c r="E137" i="3" s="1"/>
  <c r="H137" i="3" l="1"/>
  <c r="I137" i="3" s="1"/>
  <c r="B138" i="3" l="1"/>
  <c r="G138" i="3" l="1"/>
  <c r="D138" i="3"/>
  <c r="E138" i="3" s="1"/>
  <c r="C138" i="3"/>
  <c r="H138" i="3" l="1"/>
  <c r="I138" i="3" s="1"/>
  <c r="B139" i="3" l="1"/>
  <c r="G139" i="3" l="1"/>
  <c r="D139" i="3"/>
  <c r="E139" i="3" s="1"/>
  <c r="C139" i="3"/>
  <c r="H139" i="3" l="1"/>
  <c r="I139" i="3" s="1"/>
  <c r="B140" i="3" l="1"/>
  <c r="G140" i="3" l="1"/>
  <c r="C140" i="3"/>
  <c r="D140" i="3"/>
  <c r="E140" i="3" s="1"/>
  <c r="H140" i="3" l="1"/>
  <c r="I140" i="3" s="1"/>
  <c r="B141" i="3" l="1"/>
  <c r="G141" i="3" l="1"/>
  <c r="C141" i="3"/>
  <c r="D141" i="3"/>
  <c r="E141" i="3" s="1"/>
  <c r="H141" i="3" l="1"/>
  <c r="I141" i="3" s="1"/>
  <c r="B142" i="3" l="1"/>
  <c r="G142" i="3" l="1"/>
  <c r="C142" i="3"/>
  <c r="D142" i="3"/>
  <c r="E142" i="3" s="1"/>
  <c r="H142" i="3" l="1"/>
  <c r="I142" i="3" s="1"/>
  <c r="B143" i="3" l="1"/>
  <c r="G143" i="3" l="1"/>
  <c r="C143" i="3"/>
  <c r="D143" i="3"/>
  <c r="E143" i="3" s="1"/>
  <c r="H143" i="3" l="1"/>
  <c r="I143" i="3" s="1"/>
  <c r="B144" i="3" l="1"/>
  <c r="G144" i="3" l="1"/>
  <c r="D144" i="3"/>
  <c r="E144" i="3" s="1"/>
  <c r="C144" i="3"/>
  <c r="H144" i="3" l="1"/>
  <c r="I144" i="3" s="1"/>
  <c r="B145" i="3" l="1"/>
  <c r="G145" i="3" l="1"/>
  <c r="D145" i="3"/>
  <c r="E145" i="3" s="1"/>
  <c r="C145" i="3"/>
  <c r="H145" i="3" l="1"/>
  <c r="I145" i="3" s="1"/>
  <c r="B146" i="3" l="1"/>
  <c r="D146" i="3" s="1"/>
  <c r="E146" i="3" s="1"/>
  <c r="C146" i="3" l="1"/>
  <c r="G146" i="3"/>
  <c r="H146" i="3" s="1"/>
  <c r="I146" i="3" s="1"/>
  <c r="B147" i="3" l="1"/>
  <c r="D147" i="3" s="1"/>
  <c r="E147" i="3" s="1"/>
  <c r="C147" i="3" l="1"/>
  <c r="G147" i="3"/>
  <c r="H147" i="3" s="1"/>
  <c r="I147" i="3" s="1"/>
  <c r="B148" i="3" l="1"/>
  <c r="D148" i="3" s="1"/>
  <c r="E148" i="3" s="1"/>
  <c r="C148" i="3" l="1"/>
  <c r="G148" i="3"/>
  <c r="H148" i="3" s="1"/>
  <c r="I148" i="3" s="1"/>
  <c r="B149" i="3" l="1"/>
  <c r="C149" i="3" s="1"/>
  <c r="D149" i="3" l="1"/>
  <c r="E149" i="3" s="1"/>
  <c r="G149" i="3"/>
  <c r="H149" i="3" l="1"/>
  <c r="I149" i="3" s="1"/>
  <c r="B150" i="3" l="1"/>
  <c r="D150" i="3" s="1"/>
  <c r="E150" i="3" s="1"/>
  <c r="G150" i="3" l="1"/>
  <c r="H150" i="3" s="1"/>
  <c r="I150" i="3" s="1"/>
  <c r="C150" i="3"/>
  <c r="B151" i="3" l="1"/>
  <c r="C151" i="3" s="1"/>
  <c r="G151" i="3" l="1"/>
  <c r="D151" i="3"/>
  <c r="E151" i="3" s="1"/>
  <c r="H151" i="3" l="1"/>
  <c r="I151" i="3" s="1"/>
  <c r="B152" i="3" s="1"/>
  <c r="C152" i="3" s="1"/>
  <c r="G152" i="3" l="1"/>
  <c r="D152" i="3"/>
  <c r="E152" i="3" s="1"/>
  <c r="H152" i="3" l="1"/>
  <c r="I152" i="3" s="1"/>
  <c r="B153" i="3" s="1"/>
  <c r="C153" i="3" s="1"/>
  <c r="G153" i="3" l="1"/>
  <c r="D153" i="3"/>
  <c r="E153" i="3" s="1"/>
  <c r="H153" i="3" l="1"/>
  <c r="I153" i="3" s="1"/>
  <c r="B154" i="3" s="1"/>
  <c r="C154" i="3" s="1"/>
  <c r="D154" i="3" l="1"/>
  <c r="E154" i="3" s="1"/>
  <c r="G154" i="3"/>
  <c r="H154" i="3" l="1"/>
  <c r="I154" i="3" s="1"/>
  <c r="B155" i="3" l="1"/>
  <c r="D155" i="3" s="1"/>
  <c r="E155" i="3" s="1"/>
  <c r="G155" i="3" l="1"/>
  <c r="H155" i="3" s="1"/>
  <c r="I155" i="3" s="1"/>
  <c r="C155" i="3"/>
  <c r="B156" i="3" l="1"/>
  <c r="G156" i="3" l="1"/>
  <c r="C156" i="3"/>
  <c r="D156" i="3"/>
  <c r="E156" i="3" s="1"/>
  <c r="H156" i="3" l="1"/>
  <c r="I156" i="3" s="1"/>
  <c r="B157" i="3" l="1"/>
  <c r="C157" i="3" l="1"/>
  <c r="G157" i="3"/>
  <c r="D157" i="3"/>
  <c r="E157" i="3" s="1"/>
  <c r="H157" i="3" l="1"/>
  <c r="I157" i="3" s="1"/>
  <c r="B158" i="3" l="1"/>
  <c r="D158" i="3" s="1"/>
  <c r="E158" i="3" s="1"/>
  <c r="G158" i="3" l="1"/>
  <c r="H158" i="3" s="1"/>
  <c r="I158" i="3" s="1"/>
  <c r="C158" i="3"/>
  <c r="B159" i="3" l="1"/>
  <c r="G159" i="3" s="1"/>
  <c r="C159" i="3" l="1"/>
  <c r="D159" i="3"/>
  <c r="E159" i="3" s="1"/>
  <c r="H159" i="3" l="1"/>
  <c r="I159" i="3" s="1"/>
  <c r="B160" i="3" s="1"/>
  <c r="G160" i="3" s="1"/>
  <c r="D160" i="3" l="1"/>
  <c r="C160" i="3"/>
  <c r="E160" i="3" l="1"/>
  <c r="H160" i="3" s="1"/>
  <c r="I160" i="3" s="1"/>
  <c r="B161" i="3" l="1"/>
  <c r="D161" i="3" s="1"/>
  <c r="E161" i="3" s="1"/>
  <c r="G161" i="3" l="1"/>
  <c r="H161" i="3" s="1"/>
  <c r="I161" i="3" s="1"/>
  <c r="C161" i="3"/>
  <c r="B162" i="3" l="1"/>
  <c r="C162" i="3" s="1"/>
  <c r="D162" i="3" l="1"/>
  <c r="E162" i="3" s="1"/>
  <c r="G162" i="3"/>
  <c r="H162" i="3" l="1"/>
  <c r="I162" i="3" s="1"/>
  <c r="B163" i="3" s="1"/>
  <c r="C163" i="3" s="1"/>
  <c r="G163" i="3" l="1"/>
  <c r="D163" i="3"/>
  <c r="E163" i="3" s="1"/>
  <c r="H163" i="3" l="1"/>
  <c r="I163" i="3" s="1"/>
  <c r="B164" i="3" s="1"/>
  <c r="D164" i="3" s="1"/>
  <c r="E164" i="3" s="1"/>
  <c r="G164" i="3" l="1"/>
  <c r="H164" i="3" s="1"/>
  <c r="I164" i="3" s="1"/>
  <c r="B165" i="3" s="1"/>
  <c r="C165" i="3" s="1"/>
  <c r="C164" i="3"/>
  <c r="D165" i="3" l="1"/>
  <c r="E165" i="3" s="1"/>
  <c r="G165" i="3"/>
  <c r="H165" i="3" l="1"/>
  <c r="I165" i="3" s="1"/>
  <c r="B166" i="3" s="1"/>
  <c r="G166" i="3" s="1"/>
  <c r="D166" i="3" l="1"/>
  <c r="E166" i="3" s="1"/>
  <c r="H166" i="3" s="1"/>
  <c r="I166" i="3" s="1"/>
  <c r="C166" i="3"/>
  <c r="B167" i="3" l="1"/>
  <c r="C167" i="3" s="1"/>
  <c r="D167" i="3" l="1"/>
  <c r="E167" i="3" s="1"/>
  <c r="G167" i="3"/>
  <c r="H167" i="3" l="1"/>
  <c r="I167" i="3" s="1"/>
  <c r="B168" i="3" s="1"/>
  <c r="D168" i="3" s="1"/>
  <c r="E168" i="3" s="1"/>
  <c r="C168" i="3" l="1"/>
  <c r="G168" i="3"/>
  <c r="H168" i="3" s="1"/>
  <c r="I168" i="3" s="1"/>
  <c r="B169" i="3" l="1"/>
  <c r="G169" i="3" l="1"/>
  <c r="D169" i="3"/>
  <c r="E169" i="3" s="1"/>
  <c r="C169" i="3"/>
  <c r="H169" i="3" l="1"/>
  <c r="I169" i="3" s="1"/>
  <c r="B170" i="3" l="1"/>
  <c r="G170" i="3" l="1"/>
  <c r="C170" i="3"/>
  <c r="D170" i="3"/>
  <c r="E170" i="3" s="1"/>
  <c r="H170" i="3" l="1"/>
  <c r="I170" i="3" s="1"/>
  <c r="B171" i="3" l="1"/>
  <c r="G171" i="3" l="1"/>
  <c r="C171" i="3"/>
  <c r="D171" i="3"/>
  <c r="E171" i="3" s="1"/>
  <c r="H171" i="3" l="1"/>
  <c r="I171" i="3" s="1"/>
  <c r="B172" i="3" l="1"/>
  <c r="D172" i="3" s="1"/>
  <c r="E172" i="3" s="1"/>
  <c r="G172" i="3" l="1"/>
  <c r="H172" i="3" s="1"/>
  <c r="I172" i="3" s="1"/>
  <c r="B173" i="3" s="1"/>
  <c r="C172" i="3"/>
  <c r="G173" i="3" l="1"/>
  <c r="D173" i="3"/>
  <c r="E173" i="3" s="1"/>
  <c r="C173" i="3"/>
  <c r="H173" i="3" l="1"/>
  <c r="I173" i="3" s="1"/>
  <c r="B174" i="3" l="1"/>
  <c r="C174" i="3" l="1"/>
  <c r="D174" i="3"/>
  <c r="G174" i="3"/>
  <c r="E174" i="3" l="1"/>
  <c r="H174" i="3" s="1"/>
  <c r="I174" i="3" s="1"/>
  <c r="B175" i="3" l="1"/>
  <c r="D175" i="3" s="1"/>
  <c r="E175" i="3" s="1"/>
  <c r="G175" i="3" l="1"/>
  <c r="H175" i="3" s="1"/>
  <c r="I175" i="3" s="1"/>
  <c r="B176" i="3" s="1"/>
  <c r="C175" i="3"/>
  <c r="G176" i="3" l="1"/>
  <c r="C176" i="3"/>
  <c r="D176" i="3"/>
  <c r="E176" i="3" l="1"/>
  <c r="H176" i="3" s="1"/>
  <c r="I176" i="3" s="1"/>
  <c r="B177" i="3" l="1"/>
  <c r="G177" i="3" s="1"/>
  <c r="D177" i="3" l="1"/>
  <c r="E177" i="3" s="1"/>
  <c r="H177" i="3" s="1"/>
  <c r="I177" i="3" s="1"/>
  <c r="C177" i="3"/>
  <c r="B178" i="3" l="1"/>
  <c r="G178" i="3" s="1"/>
  <c r="D178" i="3" l="1"/>
  <c r="E178" i="3" s="1"/>
  <c r="H178" i="3" s="1"/>
  <c r="I178" i="3" s="1"/>
  <c r="C178" i="3"/>
  <c r="B179" i="3" l="1"/>
  <c r="D179" i="3" s="1"/>
  <c r="E179" i="3" s="1"/>
  <c r="G179" i="3" l="1"/>
  <c r="H179" i="3" s="1"/>
  <c r="I179" i="3" s="1"/>
  <c r="C179" i="3"/>
  <c r="B180" i="3" l="1"/>
  <c r="D180" i="3" s="1"/>
  <c r="E180" i="3" s="1"/>
  <c r="C180" i="3" l="1"/>
  <c r="G180" i="3"/>
  <c r="H180" i="3" s="1"/>
  <c r="I180" i="3" s="1"/>
  <c r="B181" i="3" s="1"/>
  <c r="C181" i="3" l="1"/>
  <c r="D181" i="3"/>
  <c r="G181" i="3"/>
  <c r="E181" i="3" l="1"/>
  <c r="H181" i="3" s="1"/>
  <c r="I181" i="3" s="1"/>
  <c r="B182" i="3" l="1"/>
  <c r="G182" i="3" s="1"/>
  <c r="C182" i="3" l="1"/>
  <c r="D182" i="3"/>
  <c r="E182" i="3" s="1"/>
  <c r="H182" i="3" s="1"/>
  <c r="I182" i="3" s="1"/>
  <c r="B183" i="3" l="1"/>
  <c r="C183" i="3" s="1"/>
  <c r="D183" i="3" l="1"/>
  <c r="E183" i="3" s="1"/>
  <c r="G183" i="3"/>
  <c r="H183" i="3" l="1"/>
  <c r="I183" i="3" s="1"/>
  <c r="B184" i="3" s="1"/>
  <c r="D184" i="3" l="1"/>
  <c r="E184" i="3" s="1"/>
  <c r="G184" i="3"/>
  <c r="C184" i="3"/>
  <c r="H184" i="3" l="1"/>
  <c r="I184" i="3" s="1"/>
  <c r="B185" i="3" s="1"/>
  <c r="D185" i="3" l="1"/>
  <c r="E185" i="3" s="1"/>
  <c r="C185" i="3"/>
  <c r="G185" i="3"/>
  <c r="H185" i="3" l="1"/>
  <c r="I185" i="3" s="1"/>
  <c r="B186" i="3" s="1"/>
  <c r="G186" i="3" l="1"/>
  <c r="C186" i="3"/>
  <c r="D186" i="3"/>
  <c r="E186" i="3" s="1"/>
  <c r="H186" i="3" l="1"/>
  <c r="I186" i="3" s="1"/>
  <c r="B187" i="3" l="1"/>
  <c r="G187" i="3" l="1"/>
  <c r="C187" i="3"/>
  <c r="D187" i="3"/>
  <c r="E187" i="3" s="1"/>
  <c r="H187" i="3" l="1"/>
  <c r="I187" i="3" s="1"/>
  <c r="B188" i="3" l="1"/>
  <c r="D188" i="3" l="1"/>
  <c r="E188" i="3" s="1"/>
  <c r="G188" i="3"/>
  <c r="C188" i="3"/>
  <c r="H188" i="3" l="1"/>
  <c r="I188" i="3" s="1"/>
  <c r="B189" i="3" s="1"/>
  <c r="D189" i="3" l="1"/>
  <c r="E189" i="3" s="1"/>
  <c r="C189" i="3"/>
  <c r="G189" i="3"/>
  <c r="H189" i="3" l="1"/>
  <c r="I189" i="3" s="1"/>
  <c r="B190" i="3" s="1"/>
  <c r="D190" i="3" l="1"/>
  <c r="E190" i="3" s="1"/>
  <c r="G190" i="3"/>
  <c r="C190" i="3"/>
  <c r="H190" i="3" l="1"/>
  <c r="I190" i="3" s="1"/>
  <c r="B191" i="3" s="1"/>
  <c r="C191" i="3" l="1"/>
  <c r="G191" i="3"/>
  <c r="D191" i="3"/>
  <c r="E191" i="3" s="1"/>
  <c r="H191" i="3" l="1"/>
  <c r="I191" i="3" s="1"/>
  <c r="B192" i="3" s="1"/>
  <c r="G192" i="3" l="1"/>
  <c r="D192" i="3"/>
  <c r="E192" i="3" s="1"/>
  <c r="H192" i="3" s="1"/>
  <c r="I192" i="3" s="1"/>
  <c r="C192" i="3"/>
  <c r="B193" i="3" l="1"/>
  <c r="D193" i="3" l="1"/>
  <c r="E193" i="3" s="1"/>
  <c r="C193" i="3"/>
  <c r="G193" i="3"/>
  <c r="H193" i="3" l="1"/>
  <c r="I193" i="3" s="1"/>
  <c r="B194" i="3" s="1"/>
  <c r="G194" i="3" l="1"/>
  <c r="C194" i="3"/>
  <c r="D194" i="3"/>
  <c r="E194" i="3" s="1"/>
  <c r="H194" i="3" l="1"/>
  <c r="I194" i="3" s="1"/>
  <c r="B195" i="3" s="1"/>
  <c r="C195" i="3" l="1"/>
  <c r="G195" i="3"/>
  <c r="D195" i="3"/>
  <c r="E195" i="3" s="1"/>
  <c r="H195" i="3" l="1"/>
  <c r="I195" i="3" s="1"/>
  <c r="B196" i="3" s="1"/>
  <c r="D196" i="3" l="1"/>
  <c r="E196" i="3" s="1"/>
  <c r="G196" i="3"/>
  <c r="C196" i="3"/>
  <c r="H196" i="3" l="1"/>
  <c r="I196" i="3" s="1"/>
  <c r="B197" i="3" s="1"/>
  <c r="G197" i="3" l="1"/>
  <c r="D197" i="3"/>
  <c r="E197" i="3" s="1"/>
  <c r="C197" i="3"/>
  <c r="H197" i="3" l="1"/>
  <c r="I197" i="3" s="1"/>
  <c r="B198" i="3" s="1"/>
  <c r="D198" i="3" l="1"/>
  <c r="E198" i="3" s="1"/>
  <c r="C198" i="3"/>
  <c r="G198" i="3"/>
  <c r="H198" i="3" l="1"/>
  <c r="I198" i="3" s="1"/>
  <c r="B199" i="3" s="1"/>
  <c r="C199" i="3" l="1"/>
  <c r="G199" i="3"/>
  <c r="D199" i="3"/>
  <c r="E199" i="3" s="1"/>
  <c r="H199" i="3" l="1"/>
  <c r="I199" i="3" s="1"/>
  <c r="B200" i="3" s="1"/>
  <c r="D200" i="3" l="1"/>
  <c r="E200" i="3" s="1"/>
  <c r="C200" i="3"/>
  <c r="G200" i="3"/>
  <c r="H200" i="3" l="1"/>
  <c r="I200" i="3" s="1"/>
  <c r="B201" i="3" s="1"/>
  <c r="C201" i="3" l="1"/>
  <c r="G201" i="3"/>
  <c r="D201" i="3"/>
  <c r="E201" i="3" s="1"/>
  <c r="H201" i="3" l="1"/>
  <c r="I201" i="3" s="1"/>
  <c r="B202" i="3" s="1"/>
  <c r="C202" i="3" l="1"/>
  <c r="D202" i="3"/>
  <c r="E202" i="3" s="1"/>
  <c r="G202" i="3"/>
  <c r="H202" i="3" l="1"/>
  <c r="I202" i="3" s="1"/>
  <c r="B203" i="3" s="1"/>
  <c r="C203" i="3" l="1"/>
  <c r="G203" i="3"/>
  <c r="D203" i="3"/>
  <c r="E203" i="3" s="1"/>
  <c r="H203" i="3" l="1"/>
  <c r="I203" i="3" s="1"/>
  <c r="B204" i="3" s="1"/>
  <c r="C204" i="3" s="1"/>
  <c r="G204" i="3" l="1"/>
  <c r="D204" i="3"/>
  <c r="E204" i="3" s="1"/>
  <c r="H204" i="3" l="1"/>
  <c r="I204" i="3" s="1"/>
  <c r="B205" i="3" s="1"/>
  <c r="G205" i="3" l="1"/>
  <c r="C205" i="3"/>
  <c r="D205" i="3"/>
  <c r="E205" i="3" s="1"/>
  <c r="H205" i="3" l="1"/>
  <c r="I205" i="3" s="1"/>
  <c r="B206" i="3" l="1"/>
  <c r="G206" i="3" l="1"/>
  <c r="C206" i="3"/>
  <c r="D206" i="3"/>
  <c r="E206" i="3" s="1"/>
  <c r="H206" i="3" l="1"/>
  <c r="I206" i="3" s="1"/>
  <c r="B207" i="3" l="1"/>
  <c r="C207" i="3" l="1"/>
  <c r="D207" i="3"/>
  <c r="E207" i="3" s="1"/>
  <c r="G207" i="3"/>
  <c r="H207" i="3" l="1"/>
  <c r="I207" i="3" s="1"/>
  <c r="B208" i="3" l="1"/>
  <c r="G208" i="3" l="1"/>
  <c r="C208" i="3"/>
  <c r="D208" i="3"/>
  <c r="E208" i="3" s="1"/>
  <c r="H208" i="3" l="1"/>
  <c r="I208" i="3" s="1"/>
  <c r="B209" i="3" l="1"/>
  <c r="C209" i="3" l="1"/>
  <c r="D209" i="3"/>
  <c r="E209" i="3" s="1"/>
  <c r="G209" i="3"/>
  <c r="H209" i="3" l="1"/>
  <c r="I209" i="3" s="1"/>
  <c r="B210" i="3" l="1"/>
  <c r="C210" i="3" l="1"/>
  <c r="D210" i="3"/>
  <c r="E210" i="3" s="1"/>
  <c r="G210" i="3"/>
  <c r="H210" i="3" l="1"/>
  <c r="I210" i="3" s="1"/>
  <c r="B211" i="3" l="1"/>
  <c r="G211" i="3" l="1"/>
  <c r="D211" i="3"/>
  <c r="E211" i="3" s="1"/>
  <c r="C211" i="3"/>
  <c r="H211" i="3" l="1"/>
  <c r="I211" i="3" s="1"/>
  <c r="B212" i="3" s="1"/>
  <c r="C212" i="3" l="1"/>
  <c r="D212" i="3"/>
  <c r="E212" i="3" s="1"/>
  <c r="G212" i="3"/>
  <c r="H212" i="3" l="1"/>
  <c r="I212" i="3" s="1"/>
  <c r="B213" i="3" l="1"/>
  <c r="D213" i="3" l="1"/>
  <c r="E213" i="3" s="1"/>
  <c r="C213" i="3"/>
  <c r="G213" i="3"/>
  <c r="H213" i="3" l="1"/>
  <c r="I213" i="3" s="1"/>
  <c r="B214" i="3" s="1"/>
  <c r="G214" i="3" l="1"/>
  <c r="D214" i="3"/>
  <c r="E214" i="3" s="1"/>
  <c r="C214" i="3"/>
  <c r="H214" i="3" l="1"/>
  <c r="I214" i="3" s="1"/>
  <c r="B215" i="3" l="1"/>
  <c r="D215" i="3" l="1"/>
  <c r="E215" i="3" s="1"/>
  <c r="C215" i="3"/>
  <c r="G215" i="3"/>
  <c r="H215" i="3" l="1"/>
  <c r="I215" i="3" s="1"/>
  <c r="B216" i="3" s="1"/>
  <c r="C216" i="3" l="1"/>
  <c r="D216" i="3"/>
  <c r="E216" i="3" s="1"/>
  <c r="G216" i="3"/>
  <c r="H216" i="3" l="1"/>
  <c r="I216" i="3" s="1"/>
  <c r="B217" i="3" s="1"/>
  <c r="G217" i="3" l="1"/>
  <c r="D217" i="3"/>
  <c r="E217" i="3" s="1"/>
  <c r="C217" i="3"/>
  <c r="H217" i="3" l="1"/>
  <c r="I217" i="3" s="1"/>
  <c r="B218" i="3" l="1"/>
  <c r="D218" i="3" l="1"/>
  <c r="E218" i="3" s="1"/>
  <c r="C218" i="3"/>
  <c r="G218" i="3"/>
  <c r="H218" i="3" l="1"/>
  <c r="I218" i="3" s="1"/>
  <c r="B219" i="3" l="1"/>
  <c r="D219" i="3" l="1"/>
  <c r="E219" i="3" s="1"/>
  <c r="C219" i="3"/>
  <c r="G219" i="3"/>
  <c r="H219" i="3" l="1"/>
  <c r="I219" i="3" s="1"/>
  <c r="B220" i="3" l="1"/>
  <c r="D220" i="3" l="1"/>
  <c r="E220" i="3" s="1"/>
  <c r="C220" i="3"/>
  <c r="G220" i="3"/>
  <c r="H220" i="3" l="1"/>
  <c r="I220" i="3" s="1"/>
  <c r="B221" i="3" s="1"/>
  <c r="D221" i="3" l="1"/>
  <c r="E221" i="3" s="1"/>
  <c r="G221" i="3"/>
  <c r="C221" i="3"/>
  <c r="H221" i="3" l="1"/>
  <c r="I221" i="3" s="1"/>
  <c r="B222" i="3" s="1"/>
  <c r="D222" i="3" l="1"/>
  <c r="E222" i="3" s="1"/>
  <c r="G222" i="3"/>
  <c r="C222" i="3"/>
  <c r="H222" i="3" l="1"/>
  <c r="I222" i="3" s="1"/>
  <c r="B223" i="3" s="1"/>
  <c r="C223" i="3" l="1"/>
  <c r="D223" i="3"/>
  <c r="E223" i="3" s="1"/>
  <c r="G223" i="3"/>
  <c r="H223" i="3" l="1"/>
  <c r="I223" i="3" s="1"/>
  <c r="B224" i="3" l="1"/>
  <c r="D224" i="3" l="1"/>
  <c r="E224" i="3" s="1"/>
  <c r="C224" i="3"/>
  <c r="G224" i="3"/>
  <c r="H224" i="3" l="1"/>
  <c r="I224" i="3" s="1"/>
  <c r="B225" i="3" s="1"/>
  <c r="D225" i="3" l="1"/>
  <c r="E225" i="3" s="1"/>
  <c r="C225" i="3"/>
  <c r="G225" i="3"/>
  <c r="H225" i="3" l="1"/>
  <c r="I225" i="3" s="1"/>
  <c r="B226" i="3" l="1"/>
  <c r="D226" i="3" l="1"/>
  <c r="E226" i="3" s="1"/>
  <c r="C226" i="3"/>
  <c r="G226" i="3"/>
  <c r="H226" i="3" l="1"/>
  <c r="I226" i="3" s="1"/>
  <c r="B227" i="3" s="1"/>
  <c r="G227" i="3" l="1"/>
  <c r="C227" i="3"/>
  <c r="D227" i="3"/>
  <c r="E227" i="3" s="1"/>
  <c r="H227" i="3" l="1"/>
  <c r="I227" i="3" s="1"/>
  <c r="B228" i="3" l="1"/>
  <c r="G228" i="3" l="1"/>
  <c r="D228" i="3"/>
  <c r="E228" i="3" s="1"/>
  <c r="C228" i="3"/>
  <c r="H228" i="3" l="1"/>
  <c r="I228" i="3" s="1"/>
  <c r="B229" i="3" l="1"/>
  <c r="C229" i="3" l="1"/>
  <c r="D229" i="3"/>
  <c r="E229" i="3" s="1"/>
  <c r="G229" i="3"/>
  <c r="H229" i="3" l="1"/>
  <c r="I229" i="3" s="1"/>
  <c r="B230" i="3" l="1"/>
  <c r="G230" i="3" l="1"/>
  <c r="C230" i="3"/>
  <c r="D230" i="3"/>
  <c r="E230" i="3" s="1"/>
  <c r="H230" i="3" l="1"/>
  <c r="I230" i="3" s="1"/>
  <c r="B231" i="3" l="1"/>
  <c r="C231" i="3" l="1"/>
  <c r="D231" i="3"/>
  <c r="E231" i="3" s="1"/>
  <c r="G231" i="3"/>
  <c r="H231" i="3" l="1"/>
  <c r="I231" i="3" s="1"/>
  <c r="B232" i="3" l="1"/>
  <c r="D232" i="3" l="1"/>
  <c r="E232" i="3" s="1"/>
  <c r="C232" i="3"/>
  <c r="G232" i="3"/>
  <c r="H232" i="3" l="1"/>
  <c r="I232" i="3" s="1"/>
  <c r="B233" i="3" l="1"/>
  <c r="D233" i="3" l="1"/>
  <c r="E233" i="3" s="1"/>
  <c r="C233" i="3"/>
  <c r="G233" i="3"/>
  <c r="H233" i="3" l="1"/>
  <c r="I233" i="3" s="1"/>
  <c r="B234" i="3" s="1"/>
  <c r="G234" i="3" l="1"/>
  <c r="D234" i="3"/>
  <c r="E234" i="3" s="1"/>
  <c r="C234" i="3"/>
  <c r="H234" i="3" l="1"/>
  <c r="I234" i="3" s="1"/>
  <c r="B235" i="3" l="1"/>
  <c r="C235" i="3" l="1"/>
  <c r="D235" i="3"/>
  <c r="E235" i="3" s="1"/>
  <c r="G235" i="3"/>
  <c r="H235" i="3" l="1"/>
  <c r="I235" i="3" s="1"/>
  <c r="B236" i="3" s="1"/>
  <c r="C236" i="3" l="1"/>
  <c r="D236" i="3"/>
  <c r="E236" i="3" s="1"/>
  <c r="G236" i="3"/>
  <c r="H236" i="3" l="1"/>
  <c r="I236" i="3" s="1"/>
  <c r="B237" i="3" l="1"/>
  <c r="D237" i="3" l="1"/>
  <c r="E237" i="3" s="1"/>
  <c r="G237" i="3"/>
  <c r="C237" i="3"/>
  <c r="H237" i="3" l="1"/>
  <c r="I237" i="3" s="1"/>
  <c r="B238" i="3" s="1"/>
  <c r="D238" i="3" l="1"/>
  <c r="E238" i="3" s="1"/>
  <c r="G238" i="3"/>
  <c r="C238" i="3"/>
  <c r="H238" i="3" l="1"/>
  <c r="I238" i="3" s="1"/>
  <c r="B239" i="3" l="1"/>
  <c r="D239" i="3" l="1"/>
  <c r="E239" i="3" s="1"/>
  <c r="C239" i="3"/>
  <c r="G239" i="3"/>
  <c r="H239" i="3" l="1"/>
  <c r="I239" i="3" s="1"/>
  <c r="B240" i="3" l="1"/>
  <c r="C240" i="3" l="1"/>
  <c r="D240" i="3"/>
  <c r="E240" i="3" s="1"/>
  <c r="G240" i="3"/>
  <c r="H240" i="3" l="1"/>
  <c r="I240" i="3" s="1"/>
  <c r="B241" i="3" s="1"/>
  <c r="G241" i="3" l="1"/>
  <c r="D241" i="3"/>
  <c r="E241" i="3" s="1"/>
  <c r="C241" i="3"/>
  <c r="H241" i="3" l="1"/>
  <c r="I241" i="3" s="1"/>
  <c r="B242" i="3" s="1"/>
  <c r="D242" i="3" l="1"/>
  <c r="E242" i="3" s="1"/>
  <c r="C242" i="3"/>
  <c r="G242" i="3"/>
  <c r="H242" i="3" l="1"/>
  <c r="I242" i="3" s="1"/>
  <c r="B243" i="3" l="1"/>
  <c r="D243" i="3" l="1"/>
  <c r="E243" i="3" s="1"/>
  <c r="C243" i="3"/>
  <c r="G243" i="3"/>
  <c r="H243" i="3" l="1"/>
  <c r="I243" i="3" s="1"/>
  <c r="B244" i="3" s="1"/>
  <c r="G244" i="3" l="1"/>
  <c r="D244" i="3"/>
  <c r="E244" i="3" s="1"/>
  <c r="C244" i="3"/>
  <c r="H244" i="3" l="1"/>
  <c r="I244" i="3" s="1"/>
  <c r="B245" i="3" l="1"/>
  <c r="G245" i="3" l="1"/>
  <c r="C245" i="3"/>
  <c r="D245" i="3"/>
  <c r="E245" i="3" s="1"/>
  <c r="H245" i="3" l="1"/>
  <c r="I245" i="3" s="1"/>
  <c r="B246" i="3" l="1"/>
  <c r="C246" i="3" l="1"/>
  <c r="D246" i="3"/>
  <c r="E246" i="3" s="1"/>
  <c r="G246" i="3"/>
  <c r="H246" i="3" l="1"/>
  <c r="I246" i="3" s="1"/>
  <c r="B247" i="3" s="1"/>
  <c r="G247" i="3" l="1"/>
  <c r="D247" i="3"/>
  <c r="E247" i="3" s="1"/>
  <c r="C247" i="3"/>
  <c r="H247" i="3" l="1"/>
  <c r="I247" i="3" s="1"/>
  <c r="B248" i="3" l="1"/>
  <c r="C248" i="3" l="1"/>
  <c r="G248" i="3"/>
  <c r="D248" i="3"/>
  <c r="E248" i="3" s="1"/>
  <c r="H248" i="3" l="1"/>
  <c r="I248" i="3" s="1"/>
  <c r="B249" i="3" l="1"/>
  <c r="D249" i="3" l="1"/>
  <c r="E249" i="3" s="1"/>
  <c r="C249" i="3"/>
  <c r="G249" i="3"/>
  <c r="H249" i="3" l="1"/>
  <c r="I249" i="3" s="1"/>
  <c r="B250" i="3" l="1"/>
  <c r="D250" i="3" l="1"/>
  <c r="E250" i="3" s="1"/>
  <c r="C250" i="3"/>
  <c r="G250" i="3"/>
  <c r="H250" i="3" l="1"/>
  <c r="I250" i="3" s="1"/>
  <c r="B251" i="3" s="1"/>
  <c r="C251" i="3" l="1"/>
  <c r="G251" i="3"/>
  <c r="D251" i="3"/>
  <c r="E251" i="3" s="1"/>
  <c r="H251" i="3" l="1"/>
  <c r="I251" i="3" s="1"/>
  <c r="B252" i="3" l="1"/>
  <c r="G252" i="3" l="1"/>
  <c r="C252" i="3"/>
  <c r="D252" i="3"/>
  <c r="E252" i="3" s="1"/>
  <c r="H252" i="3" l="1"/>
  <c r="I252" i="3" s="1"/>
  <c r="B253" i="3" l="1"/>
  <c r="D253" i="3" l="1"/>
  <c r="E253" i="3" s="1"/>
  <c r="C253" i="3"/>
  <c r="G253" i="3"/>
  <c r="H253" i="3" l="1"/>
  <c r="I253" i="3" s="1"/>
  <c r="B254" i="3" s="1"/>
  <c r="G254" i="3" l="1"/>
  <c r="C254" i="3"/>
  <c r="D254" i="3"/>
  <c r="E254" i="3" s="1"/>
  <c r="H254" i="3" l="1"/>
  <c r="I254" i="3" s="1"/>
  <c r="B255" i="3" l="1"/>
  <c r="C255" i="3" l="1"/>
  <c r="D255" i="3"/>
  <c r="E255" i="3" s="1"/>
  <c r="G255" i="3"/>
  <c r="H255" i="3" l="1"/>
  <c r="I255" i="3" s="1"/>
  <c r="B256" i="3" s="1"/>
  <c r="G256" i="3" l="1"/>
  <c r="D256" i="3"/>
  <c r="E256" i="3" s="1"/>
  <c r="C256" i="3"/>
  <c r="H256" i="3" l="1"/>
  <c r="I256" i="3" s="1"/>
  <c r="B257" i="3" l="1"/>
  <c r="D257" i="3" l="1"/>
  <c r="E257" i="3" s="1"/>
  <c r="G257" i="3"/>
  <c r="C257" i="3"/>
  <c r="H257" i="3" l="1"/>
  <c r="I257" i="3" s="1"/>
  <c r="B258" i="3" s="1"/>
  <c r="G258" i="3" l="1"/>
  <c r="C258" i="3"/>
  <c r="D258" i="3"/>
  <c r="E258" i="3" s="1"/>
  <c r="H258" i="3" l="1"/>
  <c r="I258" i="3" s="1"/>
  <c r="B259" i="3" l="1"/>
  <c r="G259" i="3" l="1"/>
  <c r="C259" i="3"/>
  <c r="D259" i="3"/>
  <c r="E259" i="3" s="1"/>
  <c r="H259" i="3" l="1"/>
  <c r="I259" i="3" s="1"/>
  <c r="B260" i="3" l="1"/>
  <c r="C260" i="3" l="1"/>
  <c r="D260" i="3"/>
  <c r="E260" i="3" s="1"/>
  <c r="G260" i="3"/>
  <c r="H260" i="3" l="1"/>
  <c r="I260" i="3" s="1"/>
  <c r="B261" i="3" s="1"/>
  <c r="C261" i="3" l="1"/>
  <c r="G261" i="3"/>
  <c r="D261" i="3"/>
  <c r="E261" i="3" s="1"/>
  <c r="H261" i="3" l="1"/>
  <c r="I261" i="3" s="1"/>
  <c r="B262" i="3" l="1"/>
  <c r="G262" i="3" l="1"/>
  <c r="C262" i="3"/>
  <c r="D262" i="3"/>
  <c r="E262" i="3" s="1"/>
  <c r="H262" i="3" l="1"/>
  <c r="I262" i="3" s="1"/>
  <c r="B263" i="3" l="1"/>
  <c r="C263" i="3" l="1"/>
  <c r="D263" i="3"/>
  <c r="E263" i="3" s="1"/>
  <c r="G263" i="3"/>
  <c r="H263" i="3" l="1"/>
  <c r="I263" i="3" s="1"/>
  <c r="B264" i="3" l="1"/>
  <c r="C264" i="3" l="1"/>
  <c r="D264" i="3"/>
  <c r="E264" i="3" s="1"/>
  <c r="G264" i="3"/>
  <c r="H264" i="3" l="1"/>
  <c r="I264" i="3" s="1"/>
  <c r="B265" i="3" l="1"/>
  <c r="D265" i="3" l="1"/>
  <c r="E265" i="3" s="1"/>
  <c r="C265" i="3"/>
  <c r="G265" i="3"/>
  <c r="H265" i="3" l="1"/>
  <c r="I265" i="3" s="1"/>
  <c r="B266" i="3" s="1"/>
  <c r="C266" i="3" l="1"/>
  <c r="G266" i="3"/>
  <c r="D266" i="3"/>
  <c r="E266" i="3" s="1"/>
  <c r="H266" i="3" l="1"/>
  <c r="I266" i="3" s="1"/>
  <c r="B267" i="3" l="1"/>
  <c r="C267" i="3" l="1"/>
  <c r="D267" i="3"/>
  <c r="E267" i="3" s="1"/>
  <c r="G267" i="3"/>
  <c r="H267" i="3" l="1"/>
  <c r="I267" i="3" s="1"/>
  <c r="B268" i="3" l="1"/>
  <c r="D268" i="3" l="1"/>
  <c r="E268" i="3" s="1"/>
  <c r="C268" i="3"/>
  <c r="G268" i="3"/>
  <c r="H268" i="3" l="1"/>
  <c r="I268" i="3" s="1"/>
  <c r="B269" i="3" s="1"/>
  <c r="G269" i="3" l="1"/>
  <c r="C269" i="3"/>
  <c r="D269" i="3"/>
  <c r="E269" i="3" s="1"/>
  <c r="H269" i="3" l="1"/>
  <c r="I269" i="3" s="1"/>
  <c r="B270" i="3" l="1"/>
  <c r="C270" i="3" l="1"/>
  <c r="G270" i="3"/>
  <c r="D270" i="3"/>
  <c r="E270" i="3" s="1"/>
  <c r="H270" i="3" l="1"/>
  <c r="I270" i="3" s="1"/>
  <c r="B271" i="3" l="1"/>
  <c r="C271" i="3" l="1"/>
  <c r="G271" i="3"/>
  <c r="D271" i="3"/>
  <c r="E271" i="3" s="1"/>
  <c r="H271" i="3" l="1"/>
  <c r="I271" i="3" s="1"/>
  <c r="B272" i="3" l="1"/>
  <c r="D272" i="3" l="1"/>
  <c r="E272" i="3" s="1"/>
  <c r="C272" i="3"/>
  <c r="G272" i="3"/>
  <c r="H272" i="3" l="1"/>
  <c r="I272" i="3" s="1"/>
  <c r="B273" i="3" s="1"/>
  <c r="G273" i="3" l="1"/>
  <c r="D273" i="3"/>
  <c r="E273" i="3" s="1"/>
  <c r="C273" i="3"/>
  <c r="H273" i="3" l="1"/>
  <c r="I273" i="3" s="1"/>
  <c r="B274" i="3" l="1"/>
  <c r="D274" i="3" l="1"/>
  <c r="E274" i="3" s="1"/>
  <c r="C274" i="3"/>
  <c r="G274" i="3"/>
  <c r="H274" i="3" l="1"/>
  <c r="I274" i="3" s="1"/>
  <c r="B275" i="3" l="1"/>
  <c r="C275" i="3" l="1"/>
  <c r="D275" i="3"/>
  <c r="E275" i="3" s="1"/>
  <c r="G275" i="3"/>
  <c r="H275" i="3" l="1"/>
  <c r="I275" i="3" s="1"/>
  <c r="B276" i="3" l="1"/>
  <c r="D276" i="3" l="1"/>
  <c r="E276" i="3" s="1"/>
  <c r="C276" i="3"/>
  <c r="G276" i="3"/>
  <c r="H276" i="3" l="1"/>
  <c r="I276" i="3" s="1"/>
  <c r="B277" i="3" l="1"/>
  <c r="C277" i="3" l="1"/>
  <c r="D277" i="3"/>
  <c r="E277" i="3" s="1"/>
  <c r="G277" i="3"/>
  <c r="H277" i="3" l="1"/>
  <c r="I277" i="3" s="1"/>
  <c r="B278" i="3" l="1"/>
  <c r="G278" i="3" l="1"/>
  <c r="C278" i="3"/>
  <c r="D278" i="3"/>
  <c r="E278" i="3" s="1"/>
  <c r="H278" i="3" l="1"/>
  <c r="I278" i="3" s="1"/>
  <c r="B279" i="3" l="1"/>
  <c r="C279" i="3" l="1"/>
  <c r="D279" i="3"/>
  <c r="E279" i="3" s="1"/>
  <c r="G279" i="3"/>
  <c r="H279" i="3" l="1"/>
  <c r="I279" i="3" s="1"/>
  <c r="B280" i="3" l="1"/>
  <c r="D280" i="3" l="1"/>
  <c r="E280" i="3" s="1"/>
  <c r="C280" i="3"/>
  <c r="G280" i="3"/>
  <c r="H280" i="3" l="1"/>
  <c r="I280" i="3" s="1"/>
  <c r="B281" i="3" l="1"/>
  <c r="C281" i="3" l="1"/>
  <c r="D281" i="3"/>
  <c r="E281" i="3" s="1"/>
  <c r="G281" i="3"/>
  <c r="H281" i="3" l="1"/>
  <c r="I281" i="3" s="1"/>
  <c r="B282" i="3" l="1"/>
  <c r="D282" i="3" l="1"/>
  <c r="E282" i="3" s="1"/>
  <c r="G282" i="3"/>
  <c r="C282" i="3"/>
  <c r="H282" i="3" l="1"/>
  <c r="I282" i="3" s="1"/>
  <c r="B283" i="3" s="1"/>
  <c r="C283" i="3" l="1"/>
  <c r="G283" i="3"/>
  <c r="D283" i="3"/>
  <c r="E283" i="3" s="1"/>
  <c r="H283" i="3" l="1"/>
  <c r="I283" i="3" s="1"/>
  <c r="B284" i="3" l="1"/>
  <c r="D284" i="3" l="1"/>
  <c r="E284" i="3" s="1"/>
  <c r="G284" i="3"/>
  <c r="C284" i="3"/>
  <c r="H284" i="3" l="1"/>
  <c r="I284" i="3" s="1"/>
  <c r="B285" i="3" s="1"/>
  <c r="D285" i="3" l="1"/>
  <c r="E285" i="3" s="1"/>
  <c r="C285" i="3"/>
  <c r="G285" i="3"/>
  <c r="H285" i="3" l="1"/>
  <c r="I285" i="3" s="1"/>
  <c r="B286" i="3" s="1"/>
  <c r="G286" i="3" l="1"/>
  <c r="C286" i="3"/>
  <c r="D286" i="3"/>
  <c r="E286" i="3" s="1"/>
  <c r="H286" i="3" l="1"/>
  <c r="I286" i="3" s="1"/>
  <c r="B287" i="3" l="1"/>
  <c r="G287" i="3" l="1"/>
  <c r="D287" i="3"/>
  <c r="E287" i="3" s="1"/>
  <c r="C287" i="3"/>
  <c r="H287" i="3" l="1"/>
  <c r="I287" i="3" s="1"/>
  <c r="B288" i="3" l="1"/>
  <c r="C288" i="3" l="1"/>
  <c r="D288" i="3"/>
  <c r="E288" i="3" s="1"/>
  <c r="G288" i="3"/>
  <c r="H288" i="3" l="1"/>
  <c r="I288" i="3" s="1"/>
  <c r="B289" i="3" s="1"/>
  <c r="G289" i="3" l="1"/>
  <c r="D289" i="3"/>
  <c r="E289" i="3" s="1"/>
  <c r="C289" i="3"/>
  <c r="H289" i="3" l="1"/>
  <c r="I289" i="3" s="1"/>
  <c r="B290" i="3" s="1"/>
  <c r="C290" i="3" l="1"/>
  <c r="D290" i="3"/>
  <c r="E290" i="3" s="1"/>
  <c r="G290" i="3"/>
  <c r="H290" i="3" l="1"/>
  <c r="I290" i="3" s="1"/>
  <c r="B291" i="3" l="1"/>
  <c r="G291" i="3" l="1"/>
  <c r="C291" i="3"/>
  <c r="D291" i="3"/>
  <c r="E291" i="3" s="1"/>
  <c r="H291" i="3" l="1"/>
  <c r="I291" i="3" s="1"/>
  <c r="B292" i="3" l="1"/>
  <c r="C292" i="3" l="1"/>
  <c r="D292" i="3"/>
  <c r="E292" i="3" s="1"/>
  <c r="G292" i="3"/>
  <c r="H292" i="3" l="1"/>
  <c r="I292" i="3" s="1"/>
  <c r="B293" i="3" l="1"/>
  <c r="G293" i="3" l="1"/>
  <c r="C293" i="3"/>
  <c r="D293" i="3"/>
  <c r="E293" i="3" s="1"/>
  <c r="H293" i="3" l="1"/>
  <c r="I293" i="3" s="1"/>
  <c r="B294" i="3" l="1"/>
  <c r="C294" i="3" l="1"/>
  <c r="G294" i="3"/>
  <c r="D294" i="3"/>
  <c r="E294" i="3" s="1"/>
  <c r="H294" i="3" l="1"/>
  <c r="I294" i="3" s="1"/>
  <c r="B295" i="3" l="1"/>
  <c r="G295" i="3" l="1"/>
  <c r="C295" i="3"/>
  <c r="D295" i="3"/>
  <c r="E295" i="3" s="1"/>
  <c r="H295" i="3" l="1"/>
  <c r="I295" i="3" s="1"/>
  <c r="B296" i="3" l="1"/>
  <c r="C296" i="3" l="1"/>
  <c r="D296" i="3"/>
  <c r="E296" i="3" s="1"/>
  <c r="G296" i="3"/>
  <c r="H296" i="3" l="1"/>
  <c r="I296" i="3" s="1"/>
  <c r="B297" i="3" l="1"/>
  <c r="G297" i="3" l="1"/>
  <c r="C297" i="3"/>
  <c r="D297" i="3"/>
  <c r="E297" i="3" s="1"/>
  <c r="H297" i="3" l="1"/>
  <c r="I297" i="3" s="1"/>
  <c r="B298" i="3" l="1"/>
  <c r="C298" i="3" l="1"/>
  <c r="D298" i="3"/>
  <c r="E298" i="3" s="1"/>
  <c r="G298" i="3"/>
  <c r="H298" i="3" l="1"/>
  <c r="I298" i="3" s="1"/>
  <c r="B299" i="3" l="1"/>
  <c r="C299" i="3" l="1"/>
  <c r="D299" i="3"/>
  <c r="E299" i="3" s="1"/>
  <c r="G299" i="3"/>
  <c r="H299" i="3" l="1"/>
  <c r="I299" i="3" s="1"/>
  <c r="B300" i="3" l="1"/>
  <c r="D300" i="3" l="1"/>
  <c r="E300" i="3" s="1"/>
  <c r="G300" i="3"/>
  <c r="C300" i="3"/>
  <c r="H300" i="3" l="1"/>
  <c r="I300" i="3" s="1"/>
  <c r="B301" i="3" l="1"/>
  <c r="G301" i="3" l="1"/>
  <c r="C301" i="3"/>
  <c r="D301" i="3"/>
  <c r="E301" i="3" s="1"/>
  <c r="H301" i="3" l="1"/>
  <c r="I301" i="3" s="1"/>
  <c r="B302" i="3" l="1"/>
  <c r="G302" i="3" l="1"/>
  <c r="D302" i="3"/>
  <c r="E302" i="3" s="1"/>
  <c r="C302" i="3"/>
  <c r="H302" i="3" l="1"/>
  <c r="I302" i="3" s="1"/>
  <c r="B303" i="3" l="1"/>
  <c r="D303" i="3" l="1"/>
  <c r="E303" i="3" s="1"/>
  <c r="C303" i="3"/>
  <c r="G303" i="3"/>
  <c r="H303" i="3" l="1"/>
  <c r="I303" i="3" s="1"/>
  <c r="B304" i="3" s="1"/>
  <c r="G304" i="3" l="1"/>
  <c r="D304" i="3"/>
  <c r="E304" i="3" s="1"/>
  <c r="C304" i="3"/>
  <c r="H304" i="3" l="1"/>
  <c r="I304" i="3" s="1"/>
  <c r="B305" i="3" l="1"/>
  <c r="D305" i="3" l="1"/>
  <c r="E305" i="3" s="1"/>
  <c r="C305" i="3"/>
  <c r="G305" i="3"/>
  <c r="H305" i="3" l="1"/>
  <c r="I305" i="3" s="1"/>
  <c r="B306" i="3" l="1"/>
  <c r="D306" i="3" l="1"/>
  <c r="E306" i="3" s="1"/>
  <c r="C306" i="3"/>
  <c r="G306" i="3"/>
  <c r="H306" i="3" l="1"/>
  <c r="I306" i="3" s="1"/>
  <c r="B307" i="3" l="1"/>
  <c r="G307" i="3" s="1"/>
  <c r="C307" i="3" l="1"/>
  <c r="D307" i="3"/>
  <c r="E307" i="3" s="1"/>
  <c r="H307" i="3" l="1"/>
  <c r="I307" i="3" s="1"/>
  <c r="B308" i="3" s="1"/>
  <c r="D308" i="3" l="1"/>
  <c r="E308" i="3" s="1"/>
  <c r="G308" i="3"/>
  <c r="C308" i="3"/>
  <c r="H308" i="3" l="1"/>
  <c r="I308" i="3" s="1"/>
  <c r="B309" i="3" l="1"/>
  <c r="C309" i="3" l="1"/>
  <c r="D309" i="3"/>
  <c r="E309" i="3" s="1"/>
  <c r="G309" i="3"/>
  <c r="H309" i="3" l="1"/>
  <c r="I309" i="3" s="1"/>
  <c r="B310" i="3" l="1"/>
  <c r="G310" i="3" l="1"/>
  <c r="D310" i="3"/>
  <c r="E310" i="3" s="1"/>
  <c r="C310" i="3"/>
  <c r="H310" i="3" l="1"/>
  <c r="I310" i="3" s="1"/>
  <c r="B311" i="3" l="1"/>
  <c r="G311" i="3" l="1"/>
  <c r="C311" i="3"/>
  <c r="D311" i="3"/>
  <c r="E311" i="3" s="1"/>
  <c r="H311" i="3" l="1"/>
  <c r="I311" i="3" s="1"/>
  <c r="B312" i="3" l="1"/>
  <c r="D312" i="3" l="1"/>
  <c r="E312" i="3" s="1"/>
  <c r="G312" i="3"/>
  <c r="C312" i="3"/>
  <c r="H312" i="3" l="1"/>
  <c r="I312" i="3" s="1"/>
  <c r="B313" i="3" s="1"/>
  <c r="G313" i="3" l="1"/>
  <c r="D313" i="3"/>
  <c r="E313" i="3" s="1"/>
  <c r="C313" i="3"/>
  <c r="H313" i="3" l="1"/>
  <c r="I313" i="3" s="1"/>
  <c r="B314" i="3" l="1"/>
  <c r="G314" i="3" l="1"/>
  <c r="C314" i="3"/>
  <c r="D314" i="3"/>
  <c r="E314" i="3" s="1"/>
  <c r="H314" i="3" l="1"/>
  <c r="I314" i="3" s="1"/>
  <c r="B315" i="3" l="1"/>
  <c r="C315" i="3" l="1"/>
  <c r="D315" i="3"/>
  <c r="E315" i="3" s="1"/>
  <c r="G315" i="3"/>
  <c r="H315" i="3" l="1"/>
  <c r="I315" i="3" s="1"/>
  <c r="B316" i="3" s="1"/>
  <c r="D316" i="3" l="1"/>
  <c r="E316" i="3" s="1"/>
  <c r="C316" i="3"/>
  <c r="G316" i="3"/>
  <c r="H316" i="3" l="1"/>
  <c r="I316" i="3" s="1"/>
  <c r="B317" i="3" l="1"/>
  <c r="C317" i="3" l="1"/>
  <c r="D317" i="3"/>
  <c r="E317" i="3" s="1"/>
  <c r="G317" i="3"/>
  <c r="H317" i="3" l="1"/>
  <c r="I317" i="3" s="1"/>
  <c r="B318" i="3" l="1"/>
  <c r="D318" i="3" l="1"/>
  <c r="E318" i="3" s="1"/>
  <c r="C318" i="3"/>
  <c r="G318" i="3"/>
  <c r="H318" i="3" l="1"/>
  <c r="I318" i="3" s="1"/>
  <c r="B319" i="3" l="1"/>
  <c r="C319" i="3" l="1"/>
  <c r="G319" i="3"/>
  <c r="D319" i="3"/>
  <c r="E319" i="3" s="1"/>
  <c r="H319" i="3" l="1"/>
  <c r="I319" i="3" s="1"/>
  <c r="B320" i="3" l="1"/>
  <c r="D320" i="3" l="1"/>
  <c r="E320" i="3" s="1"/>
  <c r="C320" i="3"/>
  <c r="G320" i="3"/>
  <c r="H320" i="3" l="1"/>
  <c r="I320" i="3" s="1"/>
  <c r="B321" i="3" l="1"/>
  <c r="C321" i="3" l="1"/>
  <c r="D321" i="3"/>
  <c r="E321" i="3" s="1"/>
  <c r="G321" i="3"/>
  <c r="H321" i="3" l="1"/>
  <c r="I321" i="3" s="1"/>
  <c r="B322" i="3" s="1"/>
  <c r="D322" i="3" l="1"/>
  <c r="E322" i="3" s="1"/>
  <c r="G322" i="3"/>
  <c r="C322" i="3"/>
  <c r="H322" i="3" l="1"/>
  <c r="I322" i="3" s="1"/>
  <c r="B323" i="3" l="1"/>
  <c r="D323" i="3" l="1"/>
  <c r="E323" i="3" s="1"/>
  <c r="G323" i="3"/>
  <c r="C323" i="3"/>
  <c r="H323" i="3" l="1"/>
  <c r="I323" i="3" s="1"/>
  <c r="B324" i="3" l="1"/>
  <c r="G324" i="3" s="1"/>
  <c r="C324" i="3" l="1"/>
  <c r="D324" i="3"/>
  <c r="E324" i="3" s="1"/>
  <c r="H324" i="3" l="1"/>
  <c r="I324" i="3" s="1"/>
  <c r="B325" i="3" s="1"/>
  <c r="D325" i="3" l="1"/>
  <c r="E325" i="3" s="1"/>
  <c r="C325" i="3"/>
  <c r="G325" i="3"/>
  <c r="H325" i="3" l="1"/>
  <c r="I325" i="3" s="1"/>
  <c r="B326" i="3" l="1"/>
  <c r="C326" i="3" l="1"/>
  <c r="D326" i="3"/>
  <c r="E326" i="3" s="1"/>
  <c r="G326" i="3"/>
  <c r="H326" i="3" l="1"/>
  <c r="I326" i="3" s="1"/>
  <c r="B327" i="3" s="1"/>
  <c r="G327" i="3" l="1"/>
  <c r="D327" i="3"/>
  <c r="E327" i="3" s="1"/>
  <c r="C327" i="3"/>
  <c r="H327" i="3" l="1"/>
  <c r="I327" i="3" s="1"/>
  <c r="B328" i="3" l="1"/>
  <c r="D328" i="3" l="1"/>
  <c r="E328" i="3" s="1"/>
  <c r="G328" i="3"/>
  <c r="C328" i="3"/>
  <c r="H328" i="3" l="1"/>
  <c r="I328" i="3" s="1"/>
  <c r="B329" i="3" s="1"/>
  <c r="D329" i="3" l="1"/>
  <c r="E329" i="3" s="1"/>
  <c r="C329" i="3"/>
  <c r="G329" i="3"/>
  <c r="H329" i="3" l="1"/>
  <c r="I329" i="3" s="1"/>
  <c r="B330" i="3" l="1"/>
  <c r="G330" i="3" l="1"/>
  <c r="D330" i="3"/>
  <c r="E330" i="3" s="1"/>
  <c r="C330" i="3"/>
  <c r="H330" i="3" l="1"/>
  <c r="I330" i="3" s="1"/>
  <c r="B331" i="3" l="1"/>
  <c r="D331" i="3" l="1"/>
  <c r="E331" i="3" s="1"/>
  <c r="C331" i="3"/>
  <c r="G331" i="3"/>
  <c r="H331" i="3" l="1"/>
  <c r="I331" i="3" s="1"/>
  <c r="B332" i="3" s="1"/>
  <c r="D332" i="3" l="1"/>
  <c r="E332" i="3" s="1"/>
  <c r="G332" i="3"/>
  <c r="C332" i="3"/>
  <c r="H332" i="3" l="1"/>
  <c r="I332" i="3" s="1"/>
  <c r="B333" i="3" l="1"/>
  <c r="D333" i="3" l="1"/>
  <c r="E333" i="3" s="1"/>
  <c r="C333" i="3"/>
  <c r="G333" i="3"/>
  <c r="H333" i="3" l="1"/>
  <c r="I333" i="3" s="1"/>
  <c r="B334" i="3" l="1"/>
  <c r="G334" i="3" l="1"/>
  <c r="C334" i="3"/>
  <c r="D334" i="3"/>
  <c r="E334" i="3" s="1"/>
  <c r="H334" i="3" l="1"/>
  <c r="I334" i="3" s="1"/>
  <c r="B335" i="3" l="1"/>
  <c r="C335" i="3" l="1"/>
  <c r="D335" i="3"/>
  <c r="E335" i="3" s="1"/>
  <c r="G335" i="3"/>
  <c r="H335" i="3" l="1"/>
  <c r="I335" i="3" s="1"/>
  <c r="B336" i="3" l="1"/>
  <c r="G336" i="3" l="1"/>
  <c r="C336" i="3"/>
  <c r="D336" i="3"/>
  <c r="E336" i="3" s="1"/>
  <c r="H336" i="3" l="1"/>
  <c r="I336" i="3" s="1"/>
  <c r="B337" i="3" l="1"/>
  <c r="C337" i="3" l="1"/>
  <c r="G337" i="3"/>
  <c r="D337" i="3"/>
  <c r="E337" i="3" s="1"/>
  <c r="H337" i="3" l="1"/>
  <c r="I337" i="3" s="1"/>
  <c r="B338" i="3" l="1"/>
  <c r="C338" i="3" l="1"/>
  <c r="D338" i="3"/>
  <c r="E338" i="3" s="1"/>
  <c r="G338" i="3"/>
  <c r="H338" i="3" l="1"/>
  <c r="I338" i="3" s="1"/>
  <c r="B339" i="3" s="1"/>
  <c r="G339" i="3" l="1"/>
  <c r="D339" i="3"/>
  <c r="E339" i="3" s="1"/>
  <c r="C339" i="3"/>
  <c r="H339" i="3" l="1"/>
  <c r="I339" i="3" s="1"/>
  <c r="B340" i="3" l="1"/>
  <c r="D340" i="3" l="1"/>
  <c r="E340" i="3" s="1"/>
  <c r="C340" i="3"/>
  <c r="G340" i="3"/>
  <c r="H340" i="3" l="1"/>
  <c r="I340" i="3" s="1"/>
  <c r="B341" i="3" l="1"/>
  <c r="C341" i="3" l="1"/>
  <c r="G341" i="3"/>
  <c r="D341" i="3"/>
  <c r="E341" i="3" s="1"/>
  <c r="H341" i="3" l="1"/>
  <c r="I341" i="3" s="1"/>
  <c r="B342" i="3" l="1"/>
  <c r="G342" i="3" s="1"/>
  <c r="D342" i="3" l="1"/>
  <c r="E342" i="3" s="1"/>
  <c r="H342" i="3" s="1"/>
  <c r="I342" i="3" s="1"/>
  <c r="C342" i="3"/>
  <c r="B343" i="3" l="1"/>
  <c r="C343" i="3" l="1"/>
  <c r="G343" i="3"/>
  <c r="D343" i="3"/>
  <c r="E343" i="3" s="1"/>
  <c r="H343" i="3" l="1"/>
  <c r="I343" i="3" s="1"/>
  <c r="B344" i="3" l="1"/>
  <c r="C344" i="3" s="1"/>
  <c r="G344" i="3" l="1"/>
  <c r="D344" i="3"/>
  <c r="E344" i="3" s="1"/>
  <c r="H344" i="3" l="1"/>
  <c r="I344" i="3" s="1"/>
  <c r="B345" i="3" s="1"/>
  <c r="C345" i="3" l="1"/>
  <c r="D345" i="3"/>
  <c r="E345" i="3" s="1"/>
  <c r="G345" i="3"/>
  <c r="H345" i="3" l="1"/>
  <c r="I345" i="3" s="1"/>
  <c r="B346" i="3" l="1"/>
  <c r="G346" i="3" l="1"/>
  <c r="C346" i="3"/>
  <c r="D346" i="3"/>
  <c r="E346" i="3" s="1"/>
  <c r="H346" i="3" l="1"/>
  <c r="I346" i="3" s="1"/>
  <c r="B347" i="3" l="1"/>
  <c r="C347" i="3" l="1"/>
  <c r="G347" i="3"/>
  <c r="D347" i="3"/>
  <c r="E347" i="3" s="1"/>
  <c r="H347" i="3" l="1"/>
  <c r="I347" i="3" s="1"/>
  <c r="B348" i="3" l="1"/>
  <c r="G348" i="3" l="1"/>
  <c r="D348" i="3"/>
  <c r="E348" i="3" s="1"/>
  <c r="C348" i="3"/>
  <c r="H348" i="3" l="1"/>
  <c r="I348" i="3" s="1"/>
  <c r="B349" i="3" l="1"/>
  <c r="D349" i="3" l="1"/>
  <c r="E349" i="3" s="1"/>
  <c r="C349" i="3"/>
  <c r="G349" i="3"/>
  <c r="H349" i="3" l="1"/>
  <c r="I349" i="3" s="1"/>
  <c r="B350" i="3" s="1"/>
  <c r="G350" i="3" l="1"/>
  <c r="D350" i="3"/>
  <c r="E350" i="3" s="1"/>
  <c r="C350" i="3"/>
  <c r="H350" i="3" l="1"/>
  <c r="I350" i="3" s="1"/>
  <c r="B351" i="3" s="1"/>
  <c r="C351" i="3" l="1"/>
  <c r="D351" i="3"/>
  <c r="E351" i="3" s="1"/>
  <c r="G351" i="3"/>
  <c r="H351" i="3" l="1"/>
  <c r="I351" i="3" s="1"/>
  <c r="B352" i="3" l="1"/>
  <c r="D352" i="3" l="1"/>
  <c r="E352" i="3" s="1"/>
  <c r="C352" i="3"/>
  <c r="G352" i="3"/>
  <c r="H352" i="3" l="1"/>
  <c r="I352" i="3" s="1"/>
  <c r="B353" i="3" l="1"/>
  <c r="G353" i="3" l="1"/>
  <c r="C353" i="3"/>
  <c r="D353" i="3"/>
  <c r="E353" i="3" s="1"/>
  <c r="H353" i="3" l="1"/>
  <c r="I353" i="3" s="1"/>
  <c r="B354" i="3" l="1"/>
  <c r="G354" i="3" l="1"/>
  <c r="C354" i="3"/>
  <c r="D354" i="3"/>
  <c r="E354" i="3" s="1"/>
  <c r="H354" i="3" l="1"/>
  <c r="I354" i="3" s="1"/>
  <c r="B355" i="3" l="1"/>
  <c r="C355" i="3" l="1"/>
  <c r="D355" i="3"/>
  <c r="E355" i="3" s="1"/>
  <c r="G355" i="3"/>
  <c r="H355" i="3" l="1"/>
  <c r="I355" i="3" s="1"/>
  <c r="B356" i="3" l="1"/>
  <c r="C356" i="3" l="1"/>
  <c r="D356" i="3"/>
  <c r="E356" i="3" s="1"/>
  <c r="G356" i="3"/>
  <c r="H356" i="3" l="1"/>
  <c r="I356" i="3" s="1"/>
  <c r="B357" i="3" l="1"/>
  <c r="G357" i="3" l="1"/>
  <c r="D357" i="3"/>
  <c r="E357" i="3" s="1"/>
  <c r="C357" i="3"/>
  <c r="H357" i="3" l="1"/>
  <c r="I357" i="3" s="1"/>
  <c r="B358" i="3" l="1"/>
  <c r="G358" i="3" l="1"/>
  <c r="C358" i="3"/>
  <c r="D358" i="3"/>
  <c r="E358" i="3" s="1"/>
  <c r="H358" i="3" l="1"/>
  <c r="I358" i="3" s="1"/>
  <c r="B359" i="3" l="1"/>
  <c r="D359" i="3" l="1"/>
  <c r="E359" i="3" s="1"/>
  <c r="C359" i="3"/>
  <c r="G359" i="3"/>
  <c r="H359" i="3" l="1"/>
  <c r="I359" i="3" s="1"/>
  <c r="B360" i="3" s="1"/>
  <c r="C360" i="3" l="1"/>
  <c r="G360" i="3"/>
  <c r="D360" i="3"/>
  <c r="E360" i="3" s="1"/>
  <c r="H360" i="3" l="1"/>
  <c r="I360" i="3" s="1"/>
  <c r="B361" i="3" l="1"/>
  <c r="G361" i="3" l="1"/>
  <c r="C361" i="3"/>
  <c r="D361" i="3"/>
  <c r="E361" i="3" s="1"/>
  <c r="H361" i="3" l="1"/>
  <c r="I361" i="3" s="1"/>
  <c r="B362" i="3" l="1"/>
  <c r="D362" i="3" l="1"/>
  <c r="E362" i="3" s="1"/>
  <c r="C362" i="3"/>
  <c r="G362" i="3"/>
  <c r="H362" i="3" l="1"/>
  <c r="I362" i="3" s="1"/>
  <c r="B363" i="3" l="1"/>
  <c r="C363" i="3" l="1"/>
  <c r="D363" i="3"/>
  <c r="E363" i="3" s="1"/>
  <c r="G363" i="3"/>
  <c r="H363" i="3" l="1"/>
  <c r="I363" i="3" s="1"/>
  <c r="B364" i="3" l="1"/>
  <c r="G364" i="3" l="1"/>
  <c r="C364" i="3"/>
  <c r="D364" i="3"/>
  <c r="E364" i="3" s="1"/>
  <c r="H364" i="3" l="1"/>
  <c r="I364" i="3" s="1"/>
  <c r="B365" i="3" l="1"/>
  <c r="D365" i="3" l="1"/>
  <c r="E365" i="3" s="1"/>
  <c r="G365" i="3"/>
  <c r="C365" i="3"/>
  <c r="H365" i="3" l="1"/>
  <c r="I365" i="3" s="1"/>
  <c r="B366" i="3" l="1"/>
  <c r="D366" i="3" l="1"/>
  <c r="E366" i="3" s="1"/>
  <c r="C366" i="3"/>
  <c r="G366" i="3"/>
  <c r="H366" i="3" l="1"/>
  <c r="I366" i="3" s="1"/>
  <c r="B367" i="3" l="1"/>
  <c r="G367" i="3" l="1"/>
  <c r="C367" i="3"/>
  <c r="D367" i="3"/>
  <c r="E367" i="3" s="1"/>
  <c r="H367" i="3" l="1"/>
  <c r="I367" i="3" s="1"/>
  <c r="B368" i="3" l="1"/>
  <c r="C368" i="3" l="1"/>
  <c r="D368" i="3"/>
  <c r="E368" i="3" s="1"/>
  <c r="G368" i="3"/>
  <c r="H368" i="3" l="1"/>
  <c r="I368" i="3" s="1"/>
  <c r="B369" i="3" l="1"/>
  <c r="D369" i="3" l="1"/>
  <c r="E369" i="3" s="1"/>
  <c r="G369" i="3"/>
  <c r="C369" i="3"/>
  <c r="H369" i="3" l="1"/>
  <c r="I369" i="3" s="1"/>
  <c r="B370" i="3" l="1"/>
  <c r="C370" i="3" l="1"/>
  <c r="D370" i="3"/>
  <c r="E370" i="3" s="1"/>
  <c r="G370" i="3"/>
  <c r="H370" i="3" l="1"/>
  <c r="I370" i="3" s="1"/>
  <c r="B371" i="3" l="1"/>
  <c r="D371" i="3" l="1"/>
  <c r="E371" i="3" s="1"/>
  <c r="C371" i="3"/>
  <c r="G371" i="3"/>
  <c r="H371" i="3" l="1"/>
  <c r="I371" i="3" s="1"/>
  <c r="B372" i="3" s="1"/>
  <c r="G372" i="3" l="1"/>
  <c r="C372" i="3"/>
  <c r="D372" i="3"/>
  <c r="E372" i="3" s="1"/>
  <c r="H372" i="3" l="1"/>
  <c r="I372" i="3" s="1"/>
  <c r="B373" i="3" l="1"/>
  <c r="G373" i="3" l="1"/>
  <c r="D373" i="3"/>
  <c r="E373" i="3" s="1"/>
  <c r="C373" i="3"/>
  <c r="H373" i="3" l="1"/>
  <c r="I373" i="3" s="1"/>
  <c r="B374" i="3" l="1"/>
  <c r="C374" i="3" l="1"/>
  <c r="D374" i="3"/>
  <c r="E374" i="3" s="1"/>
  <c r="G374" i="3"/>
  <c r="H374" i="3" l="1"/>
  <c r="I374" i="3" s="1"/>
  <c r="B375" i="3" l="1"/>
  <c r="C375" i="3" l="1"/>
  <c r="D375" i="3"/>
  <c r="E375" i="3" s="1"/>
  <c r="G375" i="3"/>
  <c r="H375" i="3" l="1"/>
  <c r="I375" i="3" s="1"/>
  <c r="B376" i="3" l="1"/>
  <c r="G376" i="3" l="1"/>
  <c r="D376" i="3"/>
  <c r="E376" i="3" s="1"/>
  <c r="C376" i="3"/>
  <c r="H376" i="3" l="1"/>
  <c r="I376" i="3" s="1"/>
  <c r="B377" i="3" l="1"/>
  <c r="D377" i="3" l="1"/>
  <c r="E377" i="3" s="1"/>
  <c r="G377" i="3"/>
  <c r="C377" i="3"/>
  <c r="H377" i="3" l="1"/>
  <c r="I377" i="3" s="1"/>
  <c r="B378" i="3" l="1"/>
  <c r="C378" i="3" l="1"/>
  <c r="G378" i="3"/>
  <c r="D378" i="3"/>
  <c r="E378" i="3" s="1"/>
  <c r="H378" i="3" l="1"/>
  <c r="I378" i="3" s="1"/>
  <c r="B379" i="3" l="1"/>
  <c r="C379" i="3" l="1"/>
  <c r="D379" i="3"/>
  <c r="E379" i="3" s="1"/>
  <c r="G379" i="3"/>
  <c r="H379" i="3" l="1"/>
  <c r="I379" i="3" s="1"/>
  <c r="B380" i="3" l="1"/>
  <c r="G380" i="3" l="1"/>
  <c r="C380" i="3"/>
  <c r="D380" i="3"/>
  <c r="E380" i="3" s="1"/>
  <c r="H380" i="3" l="1"/>
  <c r="I380" i="3" s="1"/>
  <c r="B381" i="3" l="1"/>
  <c r="D381" i="3" l="1"/>
  <c r="E381" i="3" s="1"/>
  <c r="G381" i="3"/>
  <c r="C381" i="3"/>
  <c r="H381" i="3" l="1"/>
  <c r="I381" i="3" s="1"/>
  <c r="B382" i="3" l="1"/>
  <c r="G382" i="3" l="1"/>
  <c r="C382" i="3"/>
  <c r="D382" i="3"/>
  <c r="E382" i="3" s="1"/>
  <c r="H382" i="3" l="1"/>
  <c r="I382" i="3" s="1"/>
  <c r="B383" i="3" l="1"/>
  <c r="D383" i="3" l="1"/>
  <c r="E383" i="3" s="1"/>
  <c r="C383" i="3"/>
  <c r="G383" i="3"/>
  <c r="H383" i="3" l="1"/>
  <c r="I383" i="3" s="1"/>
  <c r="B384" i="3" s="1"/>
  <c r="G384" i="3" l="1"/>
  <c r="C384" i="3"/>
  <c r="D384" i="3"/>
  <c r="E384" i="3" s="1"/>
  <c r="H384" i="3" l="1"/>
  <c r="I384" i="3" s="1"/>
  <c r="B385" i="3" l="1"/>
  <c r="G385" i="3" l="1"/>
  <c r="C385" i="3"/>
  <c r="D385" i="3"/>
  <c r="E385" i="3" s="1"/>
  <c r="H385" i="3" l="1"/>
  <c r="I385" i="3" s="1"/>
  <c r="B386" i="3" l="1"/>
  <c r="C386" i="3" l="1"/>
  <c r="D386" i="3"/>
  <c r="E386" i="3" s="1"/>
  <c r="G386" i="3"/>
  <c r="H386" i="3" l="1"/>
  <c r="I386" i="3" s="1"/>
  <c r="B387" i="3" l="1"/>
  <c r="G387" i="3" l="1"/>
  <c r="D387" i="3"/>
  <c r="E387" i="3" s="1"/>
  <c r="C387" i="3"/>
  <c r="H387" i="3" l="1"/>
  <c r="I387" i="3" s="1"/>
  <c r="B388" i="3" l="1"/>
  <c r="G388" i="3" l="1"/>
  <c r="D388" i="3"/>
  <c r="E388" i="3" s="1"/>
  <c r="C388" i="3"/>
  <c r="H388" i="3" l="1"/>
  <c r="I388" i="3" s="1"/>
  <c r="B389" i="3" l="1"/>
  <c r="G389" i="3" l="1"/>
  <c r="C389" i="3"/>
  <c r="D389" i="3"/>
  <c r="E389" i="3" s="1"/>
  <c r="H389" i="3" l="1"/>
  <c r="I389" i="3" s="1"/>
  <c r="B390" i="3" l="1"/>
  <c r="G390" i="3" l="1"/>
  <c r="C390" i="3"/>
  <c r="D390" i="3"/>
  <c r="E390" i="3" s="1"/>
  <c r="H390" i="3" l="1"/>
  <c r="I390" i="3" s="1"/>
  <c r="B391" i="3" l="1"/>
  <c r="D391" i="3" l="1"/>
  <c r="E391" i="3" s="1"/>
  <c r="G391" i="3"/>
  <c r="C391" i="3"/>
  <c r="H391" i="3" l="1"/>
  <c r="I391" i="3" s="1"/>
  <c r="B392" i="3" l="1"/>
  <c r="G392" i="3" l="1"/>
  <c r="C392" i="3"/>
  <c r="D392" i="3"/>
  <c r="E392" i="3" s="1"/>
  <c r="H392" i="3" l="1"/>
  <c r="I392" i="3" s="1"/>
  <c r="B393" i="3" l="1"/>
  <c r="D393" i="3" l="1"/>
  <c r="E393" i="3" s="1"/>
  <c r="G393" i="3"/>
  <c r="C393" i="3"/>
  <c r="H393" i="3" l="1"/>
  <c r="I393" i="3" s="1"/>
  <c r="B394" i="3" l="1"/>
  <c r="G394" i="3" l="1"/>
  <c r="D394" i="3"/>
  <c r="E394" i="3" s="1"/>
  <c r="C394" i="3"/>
  <c r="H394" i="3" l="1"/>
  <c r="I394" i="3" s="1"/>
  <c r="B395" i="3" l="1"/>
  <c r="C395" i="3" l="1"/>
  <c r="D395" i="3"/>
  <c r="E395" i="3" s="1"/>
  <c r="G395" i="3"/>
  <c r="H395" i="3" l="1"/>
  <c r="I395" i="3" s="1"/>
  <c r="B396" i="3" l="1"/>
  <c r="G396" i="3" l="1"/>
  <c r="D396" i="3"/>
  <c r="E396" i="3" s="1"/>
  <c r="C396" i="3"/>
  <c r="H396" i="3" l="1"/>
  <c r="I396" i="3" s="1"/>
  <c r="B397" i="3" l="1"/>
  <c r="C397" i="3" l="1"/>
  <c r="G397" i="3"/>
  <c r="D397" i="3"/>
  <c r="E397" i="3" s="1"/>
  <c r="H397" i="3" l="1"/>
  <c r="I397" i="3" s="1"/>
  <c r="B398" i="3" l="1"/>
  <c r="C398" i="3" l="1"/>
  <c r="D398" i="3"/>
  <c r="E398" i="3" s="1"/>
  <c r="G398" i="3"/>
  <c r="H398" i="3" l="1"/>
  <c r="I398" i="3" s="1"/>
  <c r="B399" i="3" l="1"/>
  <c r="G399" i="3" l="1"/>
  <c r="D399" i="3"/>
  <c r="E399" i="3" s="1"/>
  <c r="C399" i="3"/>
  <c r="H399" i="3" l="1"/>
  <c r="I399" i="3" s="1"/>
  <c r="B400" i="3" l="1"/>
  <c r="D400" i="3" l="1"/>
  <c r="E400" i="3" s="1"/>
  <c r="C400" i="3"/>
  <c r="G400" i="3"/>
  <c r="H400" i="3" l="1"/>
  <c r="I400" i="3" s="1"/>
  <c r="B401" i="3" s="1"/>
  <c r="C401" i="3" l="1"/>
  <c r="D401" i="3"/>
  <c r="E401" i="3" s="1"/>
  <c r="G401" i="3"/>
  <c r="H401" i="3" l="1"/>
  <c r="I401" i="3" s="1"/>
  <c r="B402" i="3" l="1"/>
  <c r="G402" i="3" l="1"/>
  <c r="D402" i="3"/>
  <c r="E402" i="3" s="1"/>
  <c r="C402" i="3"/>
  <c r="H402" i="3" l="1"/>
  <c r="I402" i="3" s="1"/>
  <c r="B403" i="3" l="1"/>
  <c r="C403" i="3" l="1"/>
  <c r="G403" i="3"/>
  <c r="D403" i="3"/>
  <c r="E403" i="3" s="1"/>
  <c r="H403" i="3" l="1"/>
  <c r="I403" i="3" s="1"/>
  <c r="B404" i="3" l="1"/>
  <c r="C404" i="3" l="1"/>
  <c r="D404" i="3"/>
  <c r="E404" i="3" s="1"/>
  <c r="G404" i="3"/>
  <c r="H404" i="3" l="1"/>
  <c r="I404" i="3" s="1"/>
  <c r="B405" i="3" l="1"/>
  <c r="G405" i="3" l="1"/>
  <c r="D405" i="3"/>
  <c r="E405" i="3" s="1"/>
  <c r="C405" i="3"/>
  <c r="H405" i="3" l="1"/>
  <c r="I405" i="3" s="1"/>
  <c r="B406" i="3" l="1"/>
  <c r="D406" i="3" l="1"/>
  <c r="E406" i="3" s="1"/>
  <c r="G406" i="3"/>
  <c r="C406" i="3"/>
  <c r="H406" i="3" l="1"/>
  <c r="I406" i="3" s="1"/>
  <c r="B407" i="3" s="1"/>
  <c r="D407" i="3" l="1"/>
  <c r="E407" i="3" s="1"/>
  <c r="C407" i="3"/>
  <c r="G407" i="3"/>
  <c r="H407" i="3" l="1"/>
  <c r="I407" i="3" s="1"/>
  <c r="B408" i="3" s="1"/>
  <c r="D408" i="3" l="1"/>
  <c r="E408" i="3" s="1"/>
  <c r="G408" i="3"/>
  <c r="C408" i="3"/>
  <c r="H408" i="3" l="1"/>
  <c r="I408" i="3" s="1"/>
  <c r="B409" i="3" s="1"/>
  <c r="C409" i="3" l="1"/>
  <c r="D409" i="3"/>
  <c r="E409" i="3" s="1"/>
  <c r="G409" i="3"/>
  <c r="H409" i="3" l="1"/>
  <c r="I409" i="3" s="1"/>
  <c r="B410" i="3" l="1"/>
  <c r="G410" i="3" l="1"/>
  <c r="D410" i="3"/>
  <c r="E410" i="3" s="1"/>
  <c r="C410" i="3"/>
  <c r="H410" i="3" l="1"/>
  <c r="I410" i="3" s="1"/>
  <c r="B411" i="3" l="1"/>
  <c r="G411" i="3" l="1"/>
  <c r="D411" i="3"/>
  <c r="E411" i="3" s="1"/>
  <c r="C411" i="3"/>
  <c r="H411" i="3" l="1"/>
  <c r="I411" i="3" s="1"/>
  <c r="B412" i="3" l="1"/>
  <c r="D412" i="3" l="1"/>
  <c r="E412" i="3" s="1"/>
  <c r="C412" i="3"/>
  <c r="G412" i="3"/>
  <c r="H412" i="3" l="1"/>
  <c r="I412" i="3" s="1"/>
  <c r="B413" i="3" s="1"/>
  <c r="G413" i="3" l="1"/>
  <c r="D413" i="3"/>
  <c r="E413" i="3" s="1"/>
  <c r="C413" i="3"/>
  <c r="H413" i="3" l="1"/>
  <c r="I413" i="3" s="1"/>
  <c r="B414" i="3" l="1"/>
  <c r="D414" i="3" l="1"/>
  <c r="E414" i="3" s="1"/>
  <c r="G414" i="3"/>
  <c r="C414" i="3"/>
  <c r="H414" i="3" l="1"/>
  <c r="I414" i="3" s="1"/>
  <c r="B415" i="3" l="1"/>
  <c r="C415" i="3" l="1"/>
  <c r="D415" i="3"/>
  <c r="E415" i="3" s="1"/>
  <c r="G415" i="3"/>
  <c r="H415" i="3" l="1"/>
  <c r="I415" i="3" s="1"/>
  <c r="B416" i="3" l="1"/>
  <c r="G416" i="3" l="1"/>
  <c r="D416" i="3"/>
  <c r="E416" i="3" s="1"/>
  <c r="C416" i="3"/>
  <c r="H416" i="3" l="1"/>
  <c r="I416" i="3" s="1"/>
  <c r="B417" i="3" l="1"/>
  <c r="C417" i="3" l="1"/>
  <c r="D417" i="3"/>
  <c r="E417" i="3" s="1"/>
  <c r="G417" i="3"/>
  <c r="H417" i="3" l="1"/>
  <c r="I417" i="3" s="1"/>
  <c r="B418" i="3" l="1"/>
  <c r="C418" i="3" l="1"/>
  <c r="D418" i="3"/>
  <c r="E418" i="3" s="1"/>
  <c r="G418" i="3"/>
  <c r="H418" i="3" l="1"/>
  <c r="I418" i="3" s="1"/>
  <c r="B419" i="3" l="1"/>
  <c r="G419" i="3" l="1"/>
  <c r="C419" i="3"/>
  <c r="D419" i="3"/>
  <c r="E419" i="3" s="1"/>
  <c r="H419" i="3" l="1"/>
  <c r="I419" i="3" s="1"/>
  <c r="B420" i="3" l="1"/>
  <c r="D420" i="3" l="1"/>
  <c r="E420" i="3" s="1"/>
  <c r="G420" i="3"/>
  <c r="C420" i="3"/>
  <c r="H420" i="3" l="1"/>
  <c r="I420" i="3" s="1"/>
  <c r="B421" i="3" s="1"/>
  <c r="D421" i="3" l="1"/>
  <c r="E421" i="3" s="1"/>
  <c r="C421" i="3"/>
  <c r="G421" i="3"/>
  <c r="H421" i="3" l="1"/>
  <c r="I421" i="3" s="1"/>
  <c r="B422" i="3" s="1"/>
  <c r="C422" i="3" l="1"/>
  <c r="D422" i="3"/>
  <c r="E422" i="3" s="1"/>
  <c r="G422" i="3"/>
  <c r="H422" i="3" l="1"/>
  <c r="I422" i="3" s="1"/>
  <c r="B423" i="3" l="1"/>
  <c r="C423" i="3" l="1"/>
  <c r="D423" i="3"/>
  <c r="E423" i="3" s="1"/>
  <c r="G423" i="3"/>
  <c r="H423" i="3" l="1"/>
  <c r="I423" i="3" s="1"/>
  <c r="B424" i="3" l="1"/>
  <c r="C424" i="3" l="1"/>
  <c r="G424" i="3"/>
  <c r="D424" i="3"/>
  <c r="E424" i="3" s="1"/>
  <c r="H424" i="3" l="1"/>
  <c r="I424" i="3" s="1"/>
  <c r="B425" i="3" l="1"/>
  <c r="D425" i="3" l="1"/>
  <c r="E425" i="3" s="1"/>
  <c r="C425" i="3"/>
  <c r="G425" i="3"/>
  <c r="H425" i="3" l="1"/>
  <c r="I425" i="3" s="1"/>
  <c r="B426" i="3" s="1"/>
  <c r="G426" i="3" l="1"/>
  <c r="D426" i="3"/>
  <c r="E426" i="3" s="1"/>
  <c r="C426" i="3"/>
  <c r="H426" i="3" l="1"/>
  <c r="I426" i="3" s="1"/>
  <c r="B427" i="3" l="1"/>
  <c r="D427" i="3" l="1"/>
  <c r="E427" i="3" s="1"/>
  <c r="G427" i="3"/>
  <c r="C427" i="3"/>
  <c r="H427" i="3" l="1"/>
  <c r="I427" i="3" s="1"/>
  <c r="B428" i="3" s="1"/>
  <c r="C428" i="3" l="1"/>
  <c r="D428" i="3"/>
  <c r="E428" i="3" s="1"/>
  <c r="G428" i="3"/>
  <c r="H428" i="3" l="1"/>
  <c r="I428" i="3" s="1"/>
  <c r="B429" i="3" l="1"/>
  <c r="G429" i="3" l="1"/>
  <c r="C429" i="3"/>
  <c r="D429" i="3"/>
  <c r="E429" i="3" s="1"/>
  <c r="H429" i="3" l="1"/>
  <c r="I429" i="3" s="1"/>
  <c r="B430" i="3" l="1"/>
  <c r="G430" i="3" l="1"/>
  <c r="C430" i="3"/>
  <c r="D430" i="3"/>
  <c r="E430" i="3" s="1"/>
  <c r="H430" i="3" l="1"/>
  <c r="I430" i="3" s="1"/>
  <c r="B431" i="3" l="1"/>
  <c r="D431" i="3" l="1"/>
  <c r="E431" i="3" s="1"/>
  <c r="C431" i="3"/>
  <c r="G431" i="3"/>
  <c r="H431" i="3" l="1"/>
  <c r="I431" i="3" s="1"/>
  <c r="B432" i="3" s="1"/>
  <c r="G432" i="3" l="1"/>
  <c r="C432" i="3"/>
  <c r="D432" i="3"/>
  <c r="E432" i="3" s="1"/>
  <c r="H432" i="3" l="1"/>
  <c r="I432" i="3" s="1"/>
  <c r="B433" i="3" l="1"/>
  <c r="D433" i="3" l="1"/>
  <c r="E433" i="3" s="1"/>
  <c r="G433" i="3"/>
  <c r="C433" i="3"/>
  <c r="H433" i="3" l="1"/>
  <c r="I433" i="3" s="1"/>
  <c r="B434" i="3" l="1"/>
  <c r="C434" i="3" l="1"/>
  <c r="G434" i="3"/>
  <c r="D434" i="3"/>
  <c r="E434" i="3" s="1"/>
  <c r="H434" i="3" l="1"/>
  <c r="I434" i="3" s="1"/>
  <c r="B435" i="3" l="1"/>
  <c r="G435" i="3" l="1"/>
  <c r="C435" i="3"/>
  <c r="D435" i="3"/>
  <c r="E435" i="3" s="1"/>
  <c r="H435" i="3" l="1"/>
  <c r="I435" i="3" s="1"/>
  <c r="B436" i="3" l="1"/>
  <c r="D436" i="3" l="1"/>
  <c r="E436" i="3" s="1"/>
  <c r="G436" i="3"/>
  <c r="C436" i="3"/>
  <c r="H436" i="3" l="1"/>
  <c r="I436" i="3" s="1"/>
  <c r="B437" i="3" s="1"/>
  <c r="C437" i="3" l="1"/>
  <c r="D437" i="3"/>
  <c r="E437" i="3" s="1"/>
  <c r="G437" i="3"/>
  <c r="H437" i="3" l="1"/>
  <c r="I437" i="3" s="1"/>
  <c r="B438" i="3" l="1"/>
  <c r="D438" i="3" l="1"/>
  <c r="E438" i="3" s="1"/>
  <c r="C438" i="3"/>
  <c r="G438" i="3"/>
  <c r="H438" i="3" l="1"/>
  <c r="I438" i="3" s="1"/>
  <c r="B439" i="3" s="1"/>
  <c r="G439" i="3" l="1"/>
  <c r="C439" i="3"/>
  <c r="D439" i="3"/>
  <c r="E439" i="3" s="1"/>
  <c r="H439" i="3" l="1"/>
  <c r="I439" i="3" s="1"/>
  <c r="B440" i="3" l="1"/>
  <c r="C440" i="3" l="1"/>
  <c r="D440" i="3"/>
  <c r="E440" i="3" s="1"/>
  <c r="G440" i="3"/>
  <c r="H440" i="3" l="1"/>
  <c r="I440" i="3" s="1"/>
  <c r="B441" i="3" l="1"/>
  <c r="D441" i="3" l="1"/>
  <c r="E441" i="3" s="1"/>
  <c r="C441" i="3"/>
  <c r="G441" i="3"/>
  <c r="H441" i="3" l="1"/>
  <c r="I441" i="3" s="1"/>
  <c r="B442" i="3" s="1"/>
  <c r="G442" i="3" l="1"/>
  <c r="D442" i="3"/>
  <c r="E442" i="3" s="1"/>
  <c r="C442" i="3"/>
  <c r="H442" i="3" l="1"/>
  <c r="I442" i="3" s="1"/>
  <c r="B443" i="3" l="1"/>
  <c r="D443" i="3" l="1"/>
  <c r="E443" i="3" s="1"/>
  <c r="G443" i="3"/>
  <c r="C443" i="3"/>
  <c r="H443" i="3" l="1"/>
  <c r="I443" i="3" s="1"/>
  <c r="B444" i="3" s="1"/>
  <c r="C444" i="3" l="1"/>
  <c r="D444" i="3"/>
  <c r="E444" i="3" s="1"/>
  <c r="G444" i="3"/>
  <c r="H444" i="3" l="1"/>
  <c r="I444" i="3" s="1"/>
  <c r="B445" i="3" l="1"/>
  <c r="G445" i="3" l="1"/>
  <c r="C445" i="3"/>
  <c r="D445" i="3"/>
  <c r="E445" i="3" s="1"/>
  <c r="H445" i="3" l="1"/>
  <c r="I445" i="3" s="1"/>
  <c r="B446" i="3" l="1"/>
  <c r="D446" i="3" l="1"/>
  <c r="E446" i="3" s="1"/>
  <c r="G446" i="3"/>
  <c r="C446" i="3"/>
  <c r="H446" i="3" l="1"/>
  <c r="I446" i="3" s="1"/>
  <c r="B447" i="3" l="1"/>
  <c r="D447" i="3" l="1"/>
  <c r="E447" i="3" s="1"/>
  <c r="C447" i="3"/>
  <c r="G447" i="3"/>
  <c r="H447" i="3" l="1"/>
  <c r="I447" i="3" s="1"/>
  <c r="B448" i="3" s="1"/>
  <c r="G448" i="3" l="1"/>
  <c r="C448" i="3"/>
  <c r="D448" i="3"/>
  <c r="E448" i="3" s="1"/>
  <c r="H448" i="3" l="1"/>
  <c r="I448" i="3" s="1"/>
  <c r="B449" i="3" l="1"/>
  <c r="D449" i="3" l="1"/>
  <c r="E449" i="3" s="1"/>
  <c r="C449" i="3"/>
  <c r="G449" i="3"/>
  <c r="H449" i="3" l="1"/>
  <c r="I449" i="3" s="1"/>
  <c r="B450" i="3" s="1"/>
  <c r="D450" i="3" l="1"/>
  <c r="E450" i="3" s="1"/>
  <c r="C450" i="3"/>
  <c r="G450" i="3"/>
  <c r="H450" i="3" l="1"/>
  <c r="I450" i="3" s="1"/>
  <c r="B451" i="3" s="1"/>
  <c r="G451" i="3" l="1"/>
  <c r="C451" i="3"/>
  <c r="D451" i="3"/>
  <c r="E451" i="3" s="1"/>
  <c r="H451" i="3" l="1"/>
  <c r="I451" i="3" s="1"/>
  <c r="B452" i="3" l="1"/>
  <c r="G452" i="3" l="1"/>
  <c r="D452" i="3"/>
  <c r="E452" i="3" s="1"/>
  <c r="C452" i="3"/>
  <c r="H452" i="3" l="1"/>
  <c r="I452" i="3" s="1"/>
  <c r="B453" i="3" l="1"/>
  <c r="D453" i="3" l="1"/>
  <c r="E453" i="3" s="1"/>
  <c r="C453" i="3"/>
  <c r="G453" i="3"/>
  <c r="H453" i="3" l="1"/>
  <c r="I453" i="3" s="1"/>
  <c r="B454" i="3" s="1"/>
  <c r="G454" i="3" l="1"/>
  <c r="D454" i="3"/>
  <c r="E454" i="3" s="1"/>
  <c r="C454" i="3"/>
  <c r="H454" i="3" l="1"/>
  <c r="I454" i="3" s="1"/>
  <c r="B455" i="3" l="1"/>
  <c r="C455" i="3" l="1"/>
  <c r="D455" i="3"/>
  <c r="E455" i="3" s="1"/>
  <c r="G455" i="3"/>
  <c r="H455" i="3" l="1"/>
  <c r="I455" i="3" s="1"/>
  <c r="B456" i="3" l="1"/>
  <c r="D456" i="3" l="1"/>
  <c r="E456" i="3" s="1"/>
  <c r="C456" i="3"/>
  <c r="G456" i="3"/>
  <c r="H456" i="3" l="1"/>
  <c r="I456" i="3" s="1"/>
  <c r="B457" i="3" l="1"/>
  <c r="D457" i="3" l="1"/>
  <c r="E457" i="3" s="1"/>
  <c r="C457" i="3"/>
  <c r="G457" i="3"/>
  <c r="H457" i="3" l="1"/>
  <c r="I457" i="3" s="1"/>
  <c r="B458" i="3" s="1"/>
  <c r="G458" i="3" l="1"/>
  <c r="C458" i="3"/>
  <c r="D458" i="3"/>
  <c r="E458" i="3" s="1"/>
  <c r="H458" i="3" l="1"/>
  <c r="I458" i="3" s="1"/>
  <c r="B459" i="3" l="1"/>
  <c r="D459" i="3" l="1"/>
  <c r="E459" i="3" s="1"/>
  <c r="G459" i="3"/>
  <c r="C459" i="3"/>
  <c r="H459" i="3" l="1"/>
  <c r="I459" i="3" s="1"/>
  <c r="B460" i="3" s="1"/>
  <c r="D460" i="3" l="1"/>
  <c r="E460" i="3" s="1"/>
  <c r="C460" i="3"/>
  <c r="G460" i="3"/>
  <c r="H460" i="3" l="1"/>
  <c r="I460" i="3" s="1"/>
  <c r="B461" i="3" s="1"/>
  <c r="D461" i="3" l="1"/>
  <c r="E461" i="3" s="1"/>
  <c r="G461" i="3"/>
  <c r="C461" i="3"/>
  <c r="H461" i="3" l="1"/>
  <c r="I461" i="3" s="1"/>
  <c r="B462" i="3" l="1"/>
  <c r="D462" i="3" l="1"/>
  <c r="E462" i="3" s="1"/>
  <c r="C462" i="3"/>
  <c r="G462" i="3"/>
  <c r="H462" i="3" l="1"/>
  <c r="I462" i="3" s="1"/>
  <c r="B463" i="3" s="1"/>
  <c r="C463" i="3" l="1"/>
  <c r="D463" i="3"/>
  <c r="E463" i="3" s="1"/>
  <c r="G463" i="3"/>
  <c r="H463" i="3" l="1"/>
  <c r="I463" i="3" s="1"/>
  <c r="B464" i="3" l="1"/>
  <c r="G464" i="3" l="1"/>
  <c r="C464" i="3"/>
  <c r="D464" i="3"/>
  <c r="E464" i="3" s="1"/>
  <c r="H464" i="3" l="1"/>
  <c r="I464" i="3" s="1"/>
  <c r="B465" i="3" l="1"/>
  <c r="C465" i="3" l="1"/>
  <c r="D465" i="3"/>
  <c r="E465" i="3" s="1"/>
  <c r="G465" i="3"/>
  <c r="H465" i="3" l="1"/>
  <c r="I465" i="3" s="1"/>
  <c r="B466" i="3" l="1"/>
  <c r="C466" i="3" l="1"/>
  <c r="G466" i="3"/>
  <c r="D466" i="3"/>
  <c r="E466" i="3" s="1"/>
  <c r="H466" i="3" l="1"/>
  <c r="I466" i="3" s="1"/>
  <c r="B467" i="3" l="1"/>
  <c r="D467" i="3" l="1"/>
  <c r="E467" i="3" s="1"/>
  <c r="G467" i="3"/>
  <c r="C467" i="3"/>
  <c r="H467" i="3" l="1"/>
  <c r="I467" i="3" s="1"/>
  <c r="B468" i="3" l="1"/>
  <c r="D468" i="3" l="1"/>
  <c r="E468" i="3" s="1"/>
  <c r="C468" i="3"/>
  <c r="G468" i="3"/>
  <c r="H468" i="3" l="1"/>
  <c r="I468" i="3" s="1"/>
  <c r="B469" i="3" s="1"/>
  <c r="G469" i="3" l="1"/>
  <c r="D469" i="3"/>
  <c r="E469" i="3" s="1"/>
  <c r="C469" i="3"/>
  <c r="H469" i="3" l="1"/>
  <c r="I469" i="3" s="1"/>
  <c r="B470" i="3" l="1"/>
  <c r="G470" i="3" l="1"/>
  <c r="C470" i="3"/>
  <c r="D470" i="3"/>
  <c r="E470" i="3" s="1"/>
  <c r="H470" i="3" l="1"/>
  <c r="I470" i="3" s="1"/>
  <c r="B471" i="3" l="1"/>
  <c r="C471" i="3" l="1"/>
  <c r="D471" i="3"/>
  <c r="E471" i="3" s="1"/>
  <c r="G471" i="3"/>
  <c r="H471" i="3" l="1"/>
  <c r="I471" i="3" s="1"/>
  <c r="B472" i="3" l="1"/>
  <c r="G472" i="3" l="1"/>
  <c r="C472" i="3"/>
  <c r="D472" i="3"/>
  <c r="E472" i="3" s="1"/>
  <c r="H472" i="3" l="1"/>
  <c r="I472" i="3" s="1"/>
  <c r="B473" i="3" l="1"/>
  <c r="G473" i="3" l="1"/>
  <c r="C473" i="3"/>
  <c r="D473" i="3"/>
  <c r="E473" i="3" s="1"/>
  <c r="H473" i="3" l="1"/>
  <c r="I473" i="3" s="1"/>
  <c r="B474" i="3" l="1"/>
  <c r="D474" i="3" l="1"/>
  <c r="E474" i="3" s="1"/>
  <c r="C474" i="3"/>
  <c r="G474" i="3"/>
  <c r="H474" i="3" l="1"/>
  <c r="I474" i="3" s="1"/>
  <c r="B475" i="3" s="1"/>
  <c r="G475" i="3" l="1"/>
  <c r="C475" i="3"/>
  <c r="D475" i="3"/>
  <c r="E475" i="3" s="1"/>
  <c r="H475" i="3" l="1"/>
  <c r="I475" i="3" s="1"/>
  <c r="B476" i="3" l="1"/>
  <c r="C476" i="3" l="1"/>
  <c r="G476" i="3"/>
  <c r="D476" i="3"/>
  <c r="E476" i="3" s="1"/>
  <c r="H476" i="3" l="1"/>
  <c r="I476" i="3" s="1"/>
  <c r="B477" i="3" l="1"/>
  <c r="D477" i="3" l="1"/>
  <c r="E477" i="3" s="1"/>
  <c r="C477" i="3"/>
  <c r="G477" i="3"/>
  <c r="H477" i="3" l="1"/>
  <c r="I477" i="3" s="1"/>
  <c r="B478" i="3" s="1"/>
  <c r="G478" i="3" l="1"/>
  <c r="D478" i="3"/>
  <c r="E478" i="3" s="1"/>
  <c r="C478" i="3"/>
  <c r="H478" i="3" l="1"/>
  <c r="I478" i="3" s="1"/>
  <c r="B479" i="3" l="1"/>
  <c r="D479" i="3" l="1"/>
  <c r="E479" i="3" s="1"/>
  <c r="C479" i="3"/>
  <c r="G479" i="3"/>
  <c r="H479" i="3" l="1"/>
  <c r="I479" i="3" s="1"/>
  <c r="B480" i="3" l="1"/>
  <c r="C480" i="3" l="1"/>
  <c r="D480" i="3"/>
  <c r="E480" i="3" s="1"/>
  <c r="G480" i="3"/>
  <c r="H480" i="3" l="1"/>
  <c r="I480" i="3" s="1"/>
  <c r="B481" i="3" l="1"/>
  <c r="C481" i="3" l="1"/>
  <c r="D481" i="3"/>
  <c r="E481" i="3" s="1"/>
  <c r="G481" i="3"/>
  <c r="H481" i="3" l="1"/>
  <c r="I481" i="3" s="1"/>
  <c r="B482" i="3" l="1"/>
  <c r="G482" i="3" l="1"/>
  <c r="C482" i="3"/>
  <c r="D482" i="3"/>
  <c r="E482" i="3" s="1"/>
  <c r="H482" i="3" l="1"/>
  <c r="I482" i="3" s="1"/>
  <c r="B483" i="3" l="1"/>
  <c r="C483" i="3" l="1"/>
  <c r="D483" i="3"/>
  <c r="E483" i="3" s="1"/>
  <c r="G483" i="3"/>
  <c r="H483" i="3" l="1"/>
  <c r="I483" i="3" s="1"/>
  <c r="B484" i="3" l="1"/>
  <c r="C484" i="3" l="1"/>
  <c r="D484" i="3"/>
  <c r="E484" i="3" s="1"/>
  <c r="G484" i="3"/>
  <c r="H484" i="3" l="1"/>
  <c r="I484" i="3" s="1"/>
  <c r="B485" i="3" l="1"/>
  <c r="G485" i="3" l="1"/>
  <c r="D485" i="3"/>
  <c r="E485" i="3" s="1"/>
  <c r="C485" i="3"/>
  <c r="H485" i="3" l="1"/>
  <c r="I485" i="3" s="1"/>
  <c r="B486" i="3" l="1"/>
  <c r="D486" i="3" l="1"/>
  <c r="E486" i="3" s="1"/>
  <c r="G486" i="3"/>
  <c r="C486" i="3"/>
  <c r="H486" i="3" l="1"/>
  <c r="I486" i="3" s="1"/>
  <c r="B487" i="3" l="1"/>
  <c r="C487" i="3" l="1"/>
  <c r="D487" i="3"/>
  <c r="E487" i="3" s="1"/>
  <c r="G487" i="3"/>
  <c r="H487" i="3" l="1"/>
  <c r="I487" i="3" s="1"/>
  <c r="B488" i="3" l="1"/>
  <c r="G488" i="3" l="1"/>
  <c r="D488" i="3"/>
  <c r="E488" i="3" s="1"/>
  <c r="C488" i="3"/>
  <c r="H488" i="3" l="1"/>
  <c r="I488" i="3" s="1"/>
  <c r="B489" i="3" l="1"/>
  <c r="C489" i="3" l="1"/>
  <c r="D489" i="3"/>
  <c r="E489" i="3" s="1"/>
  <c r="G489" i="3"/>
  <c r="H489" i="3" l="1"/>
  <c r="I489" i="3" s="1"/>
  <c r="B490" i="3" l="1"/>
  <c r="C490" i="3" l="1"/>
  <c r="G490" i="3"/>
  <c r="D490" i="3"/>
  <c r="E490" i="3" s="1"/>
  <c r="H490" i="3" l="1"/>
  <c r="I490" i="3" s="1"/>
  <c r="B491" i="3" l="1"/>
  <c r="C491" i="3" l="1"/>
  <c r="D491" i="3"/>
  <c r="E491" i="3" s="1"/>
  <c r="G491" i="3"/>
  <c r="H491" i="3" l="1"/>
  <c r="I491" i="3" s="1"/>
  <c r="B492" i="3" l="1"/>
  <c r="C492" i="3" l="1"/>
  <c r="D492" i="3"/>
  <c r="E492" i="3" s="1"/>
  <c r="G492" i="3"/>
  <c r="H492" i="3" l="1"/>
  <c r="I492" i="3" s="1"/>
  <c r="B493" i="3" l="1"/>
  <c r="C493" i="3" l="1"/>
  <c r="D493" i="3"/>
  <c r="E493" i="3" s="1"/>
  <c r="G493" i="3"/>
  <c r="H493" i="3" l="1"/>
  <c r="I493" i="3" s="1"/>
  <c r="B494" i="3" l="1"/>
  <c r="G494" i="3" l="1"/>
  <c r="C494" i="3"/>
  <c r="D494" i="3"/>
  <c r="E494" i="3" s="1"/>
  <c r="H494" i="3" l="1"/>
  <c r="I494" i="3" s="1"/>
  <c r="B495" i="3" l="1"/>
  <c r="G495" i="3" l="1"/>
  <c r="C495" i="3"/>
  <c r="D495" i="3"/>
  <c r="E495" i="3" s="1"/>
  <c r="H495" i="3" l="1"/>
  <c r="I495" i="3" s="1"/>
  <c r="B496" i="3" l="1"/>
  <c r="D496" i="3" l="1"/>
  <c r="E496" i="3" s="1"/>
  <c r="C496" i="3"/>
  <c r="G496" i="3"/>
  <c r="H496" i="3" l="1"/>
  <c r="I496" i="3" s="1"/>
  <c r="B497" i="3" l="1"/>
  <c r="C497" i="3" l="1"/>
  <c r="D497" i="3"/>
  <c r="E497" i="3" s="1"/>
  <c r="G497" i="3"/>
  <c r="H497" i="3" l="1"/>
  <c r="I497" i="3" s="1"/>
  <c r="B498" i="3" l="1"/>
  <c r="G498" i="3" l="1"/>
  <c r="D498" i="3"/>
  <c r="E498" i="3" s="1"/>
  <c r="C498" i="3"/>
  <c r="H498" i="3" l="1"/>
  <c r="I498" i="3" s="1"/>
  <c r="B499" i="3" l="1"/>
  <c r="G499" i="3" l="1"/>
  <c r="D499" i="3"/>
  <c r="E499" i="3" s="1"/>
  <c r="C499" i="3"/>
  <c r="H499" i="3" l="1"/>
  <c r="I499" i="3" s="1"/>
  <c r="B500" i="3" l="1"/>
  <c r="C500" i="3" l="1"/>
  <c r="D500" i="3"/>
  <c r="E500" i="3" s="1"/>
  <c r="G500" i="3"/>
  <c r="H500" i="3" l="1"/>
  <c r="I500" i="3" s="1"/>
  <c r="B501" i="3" l="1"/>
  <c r="G501" i="3" l="1"/>
  <c r="C501" i="3"/>
  <c r="D501" i="3"/>
  <c r="E501" i="3" s="1"/>
  <c r="H501" i="3" l="1"/>
  <c r="I501" i="3" s="1"/>
  <c r="B502" i="3" l="1"/>
  <c r="C502" i="3" l="1"/>
  <c r="D502" i="3"/>
  <c r="E502" i="3" s="1"/>
  <c r="G502" i="3"/>
  <c r="H502" i="3" l="1"/>
  <c r="I502" i="3" s="1"/>
  <c r="B503" i="3" l="1"/>
  <c r="C503" i="3" l="1"/>
  <c r="D503" i="3"/>
  <c r="E503" i="3" s="1"/>
  <c r="G503" i="3"/>
  <c r="H503" i="3" l="1"/>
  <c r="I503" i="3" s="1"/>
  <c r="B504" i="3" l="1"/>
  <c r="G504" i="3" l="1"/>
  <c r="C504" i="3"/>
  <c r="D504" i="3"/>
  <c r="E504" i="3" s="1"/>
  <c r="H504" i="3" l="1"/>
  <c r="I504" i="3" s="1"/>
  <c r="B505" i="3" l="1"/>
  <c r="C505" i="3" l="1"/>
  <c r="G505" i="3"/>
  <c r="D505" i="3"/>
  <c r="E505" i="3" s="1"/>
  <c r="H505" i="3" l="1"/>
  <c r="I505" i="3" s="1"/>
  <c r="B506" i="3" l="1"/>
  <c r="C506" i="3" l="1"/>
  <c r="D506" i="3"/>
  <c r="E506" i="3" s="1"/>
  <c r="G506" i="3"/>
  <c r="H506" i="3" l="1"/>
  <c r="I506" i="3" s="1"/>
  <c r="B507" i="3" l="1"/>
  <c r="G507" i="3" l="1"/>
  <c r="D507" i="3"/>
  <c r="E507" i="3" s="1"/>
  <c r="C507" i="3"/>
  <c r="H507" i="3" l="1"/>
  <c r="I507" i="3" s="1"/>
  <c r="B508" i="3" l="1"/>
  <c r="D508" i="3" l="1"/>
  <c r="E508" i="3" s="1"/>
  <c r="C508" i="3"/>
  <c r="G508" i="3"/>
  <c r="H508" i="3" l="1"/>
  <c r="I508" i="3" s="1"/>
  <c r="B509" i="3" s="1"/>
  <c r="D509" i="3" l="1"/>
  <c r="E509" i="3" s="1"/>
  <c r="G509" i="3"/>
  <c r="C509" i="3"/>
  <c r="H509" i="3" l="1"/>
  <c r="I509" i="3" s="1"/>
  <c r="B510" i="3" s="1"/>
  <c r="D510" i="3" l="1"/>
  <c r="E510" i="3" s="1"/>
  <c r="C510" i="3"/>
  <c r="G510" i="3"/>
  <c r="H510" i="3" l="1"/>
  <c r="I510" i="3" s="1"/>
  <c r="B511" i="3" s="1"/>
  <c r="C511" i="3" l="1"/>
  <c r="D511" i="3"/>
  <c r="E511" i="3" s="1"/>
  <c r="G511" i="3"/>
  <c r="H511" i="3" l="1"/>
  <c r="I511" i="3" s="1"/>
  <c r="B512" i="3" l="1"/>
  <c r="G512" i="3" l="1"/>
  <c r="C512" i="3"/>
  <c r="D512" i="3"/>
  <c r="E512" i="3" s="1"/>
  <c r="H512" i="3" l="1"/>
  <c r="I512" i="3" s="1"/>
  <c r="B513" i="3" l="1"/>
  <c r="G513" i="3" l="1"/>
  <c r="D513" i="3"/>
  <c r="E513" i="3" s="1"/>
  <c r="C513" i="3"/>
  <c r="H513" i="3" l="1"/>
  <c r="I513" i="3" s="1"/>
  <c r="B514" i="3" l="1"/>
  <c r="C514" i="3" l="1"/>
  <c r="D514" i="3"/>
  <c r="E514" i="3" s="1"/>
  <c r="G514" i="3"/>
  <c r="H514" i="3" l="1"/>
  <c r="I514" i="3" s="1"/>
  <c r="B515" i="3" l="1"/>
  <c r="D515" i="3" l="1"/>
  <c r="E515" i="3" s="1"/>
  <c r="C515" i="3"/>
  <c r="G515" i="3"/>
  <c r="H515" i="3" l="1"/>
  <c r="I515" i="3" s="1"/>
  <c r="B516" i="3" s="1"/>
  <c r="G516" i="3" l="1"/>
  <c r="D516" i="3"/>
  <c r="E516" i="3" s="1"/>
  <c r="C516" i="3"/>
  <c r="H516" i="3" l="1"/>
  <c r="I516" i="3" s="1"/>
  <c r="B517" i="3" l="1"/>
  <c r="D517" i="3" l="1"/>
  <c r="E517" i="3" s="1"/>
  <c r="C517" i="3"/>
  <c r="G517" i="3"/>
  <c r="H517" i="3" l="1"/>
  <c r="I517" i="3" s="1"/>
  <c r="B518" i="3" s="1"/>
  <c r="D518" i="3" l="1"/>
  <c r="E518" i="3" s="1"/>
  <c r="G518" i="3"/>
  <c r="C518" i="3"/>
  <c r="H518" i="3" l="1"/>
  <c r="I518" i="3" s="1"/>
  <c r="B519" i="3" s="1"/>
  <c r="C519" i="3" l="1"/>
  <c r="G519" i="3"/>
  <c r="D519" i="3"/>
  <c r="E519" i="3" s="1"/>
  <c r="H519" i="3" l="1"/>
  <c r="I519" i="3" s="1"/>
  <c r="B520" i="3" l="1"/>
  <c r="G520" i="3" l="1"/>
  <c r="D520" i="3"/>
  <c r="E520" i="3" s="1"/>
  <c r="C520" i="3"/>
  <c r="H520" i="3" l="1"/>
  <c r="I520" i="3" s="1"/>
  <c r="B521" i="3" l="1"/>
  <c r="D521" i="3" l="1"/>
  <c r="E521" i="3" s="1"/>
  <c r="C521" i="3"/>
  <c r="G521" i="3"/>
  <c r="H521" i="3" l="1"/>
  <c r="I521" i="3" s="1"/>
  <c r="B522" i="3" l="1"/>
  <c r="C522" i="3" l="1"/>
  <c r="D522" i="3"/>
  <c r="E522" i="3" s="1"/>
  <c r="G522" i="3"/>
  <c r="H522" i="3" l="1"/>
  <c r="I522" i="3" s="1"/>
  <c r="B523" i="3" l="1"/>
  <c r="D523" i="3" l="1"/>
  <c r="E523" i="3" s="1"/>
  <c r="C523" i="3"/>
  <c r="G523" i="3"/>
  <c r="H523" i="3" l="1"/>
  <c r="I523" i="3" s="1"/>
  <c r="B524" i="3" s="1"/>
  <c r="G524" i="3" l="1"/>
  <c r="D524" i="3"/>
  <c r="E524" i="3" s="1"/>
  <c r="C524" i="3"/>
  <c r="H524" i="3" l="1"/>
  <c r="I524" i="3" s="1"/>
  <c r="B525" i="3" l="1"/>
  <c r="G525" i="3" l="1"/>
  <c r="D525" i="3"/>
  <c r="E525" i="3" s="1"/>
  <c r="C525" i="3"/>
  <c r="H525" i="3" l="1"/>
  <c r="I525" i="3" s="1"/>
  <c r="B526" i="3" l="1"/>
  <c r="C526" i="3" l="1"/>
  <c r="D526" i="3"/>
  <c r="E526" i="3" s="1"/>
  <c r="G526" i="3"/>
  <c r="H526" i="3" l="1"/>
  <c r="I526" i="3" s="1"/>
  <c r="B527" i="3" l="1"/>
  <c r="G527" i="3" l="1"/>
  <c r="C527" i="3"/>
  <c r="D527" i="3"/>
  <c r="E527" i="3" s="1"/>
  <c r="H527" i="3" l="1"/>
  <c r="I527" i="3" s="1"/>
  <c r="B528" i="3" l="1"/>
  <c r="C528" i="3" l="1"/>
  <c r="D528" i="3"/>
  <c r="E528" i="3" s="1"/>
  <c r="G528" i="3"/>
  <c r="H528" i="3" l="1"/>
  <c r="I528" i="3" s="1"/>
  <c r="B529" i="3" l="1"/>
  <c r="D529" i="3" l="1"/>
  <c r="E529" i="3" s="1"/>
  <c r="C529" i="3"/>
  <c r="G529" i="3"/>
  <c r="H529" i="3" l="1"/>
  <c r="I529" i="3" s="1"/>
  <c r="B530" i="3" s="1"/>
  <c r="D530" i="3" l="1"/>
  <c r="E530" i="3" s="1"/>
  <c r="C530" i="3"/>
  <c r="G530" i="3"/>
  <c r="H530" i="3" l="1"/>
  <c r="I530" i="3" s="1"/>
  <c r="B531" i="3" s="1"/>
  <c r="G531" i="3" l="1"/>
  <c r="C531" i="3"/>
  <c r="D531" i="3"/>
  <c r="E531" i="3" s="1"/>
  <c r="H531" i="3" l="1"/>
  <c r="I531" i="3" s="1"/>
  <c r="B532" i="3" l="1"/>
  <c r="C532" i="3" l="1"/>
  <c r="G532" i="3"/>
  <c r="D532" i="3"/>
  <c r="E532" i="3" s="1"/>
  <c r="H532" i="3" l="1"/>
  <c r="I532" i="3" s="1"/>
  <c r="B533" i="3" l="1"/>
  <c r="G533" i="3" l="1"/>
  <c r="D533" i="3"/>
  <c r="E533" i="3" s="1"/>
  <c r="C533" i="3"/>
  <c r="H533" i="3" l="1"/>
  <c r="I533" i="3" s="1"/>
  <c r="B534" i="3" l="1"/>
  <c r="C534" i="3" l="1"/>
  <c r="D534" i="3"/>
  <c r="E534" i="3" s="1"/>
  <c r="G534" i="3"/>
  <c r="H534" i="3" l="1"/>
  <c r="I534" i="3" s="1"/>
  <c r="B535" i="3" l="1"/>
  <c r="G535" i="3" l="1"/>
  <c r="C535" i="3"/>
  <c r="D535" i="3"/>
  <c r="E535" i="3" s="1"/>
  <c r="H535" i="3" l="1"/>
  <c r="I535" i="3" s="1"/>
  <c r="B536" i="3" l="1"/>
  <c r="D536" i="3" l="1"/>
  <c r="E536" i="3" s="1"/>
  <c r="G536" i="3"/>
  <c r="C536" i="3"/>
  <c r="H536" i="3" l="1"/>
  <c r="I536" i="3" s="1"/>
  <c r="B537" i="3" s="1"/>
  <c r="D537" i="3" l="1"/>
  <c r="E537" i="3" s="1"/>
  <c r="C537" i="3"/>
  <c r="G537" i="3"/>
  <c r="H537" i="3" l="1"/>
  <c r="I537" i="3" s="1"/>
  <c r="B538" i="3" l="1"/>
  <c r="D538" i="3" l="1"/>
  <c r="E538" i="3" s="1"/>
  <c r="C538" i="3"/>
  <c r="G538" i="3"/>
  <c r="H538" i="3" l="1"/>
  <c r="I538" i="3" s="1"/>
  <c r="B539" i="3" s="1"/>
  <c r="C539" i="3" l="1"/>
  <c r="D539" i="3"/>
  <c r="E539" i="3" s="1"/>
  <c r="G539" i="3"/>
  <c r="H539" i="3" l="1"/>
  <c r="I539" i="3" s="1"/>
  <c r="B540" i="3" l="1"/>
  <c r="G540" i="3" l="1"/>
  <c r="C540" i="3"/>
  <c r="D540" i="3"/>
  <c r="E540" i="3" s="1"/>
  <c r="H540" i="3" l="1"/>
  <c r="I540" i="3" s="1"/>
  <c r="B541" i="3" l="1"/>
  <c r="C541" i="3" l="1"/>
  <c r="D541" i="3"/>
  <c r="E541" i="3" s="1"/>
  <c r="G541" i="3"/>
  <c r="H541" i="3" l="1"/>
  <c r="I541" i="3" s="1"/>
  <c r="B542" i="3" l="1"/>
  <c r="D542" i="3" l="1"/>
  <c r="E542" i="3" s="1"/>
  <c r="C542" i="3"/>
  <c r="G542" i="3"/>
  <c r="H542" i="3" l="1"/>
  <c r="I542" i="3" s="1"/>
  <c r="B543" i="3" s="1"/>
  <c r="G543" i="3" l="1"/>
  <c r="C543" i="3"/>
  <c r="D543" i="3"/>
  <c r="E543" i="3" s="1"/>
  <c r="H543" i="3" l="1"/>
  <c r="I543" i="3" s="1"/>
  <c r="B544" i="3" l="1"/>
  <c r="D544" i="3" l="1"/>
  <c r="E544" i="3" s="1"/>
  <c r="G544" i="3"/>
  <c r="C544" i="3"/>
  <c r="H544" i="3" l="1"/>
  <c r="I544" i="3" s="1"/>
  <c r="B545" i="3" s="1"/>
  <c r="C545" i="3" l="1"/>
  <c r="D545" i="3"/>
  <c r="E545" i="3" s="1"/>
  <c r="G545" i="3"/>
  <c r="H545" i="3" l="1"/>
  <c r="I545" i="3" s="1"/>
  <c r="B546" i="3" l="1"/>
  <c r="C546" i="3" l="1"/>
  <c r="D546" i="3"/>
  <c r="E546" i="3" s="1"/>
  <c r="G546" i="3"/>
  <c r="H546" i="3" l="1"/>
  <c r="I546" i="3" s="1"/>
  <c r="B547" i="3" s="1"/>
  <c r="D547" i="3" s="1"/>
  <c r="E547" i="3" s="1"/>
  <c r="G547" i="3" l="1"/>
  <c r="H547" i="3" s="1"/>
  <c r="I547" i="3" s="1"/>
  <c r="B548" i="3" s="1"/>
  <c r="C547" i="3"/>
  <c r="D548" i="3" l="1"/>
  <c r="E548" i="3" s="1"/>
  <c r="C548" i="3"/>
  <c r="G548" i="3"/>
  <c r="H548" i="3" l="1"/>
  <c r="I548" i="3" s="1"/>
  <c r="B549" i="3" s="1"/>
  <c r="G549" i="3" l="1"/>
  <c r="C549" i="3"/>
  <c r="D549" i="3"/>
  <c r="E549" i="3" s="1"/>
  <c r="H549" i="3" l="1"/>
  <c r="I549" i="3" s="1"/>
  <c r="B550" i="3" l="1"/>
  <c r="C550" i="3" l="1"/>
  <c r="D550" i="3"/>
  <c r="E550" i="3" s="1"/>
  <c r="G550" i="3"/>
  <c r="H550" i="3" l="1"/>
  <c r="I550" i="3" s="1"/>
  <c r="B551" i="3" l="1"/>
  <c r="D551" i="3" l="1"/>
  <c r="E551" i="3" s="1"/>
  <c r="C551" i="3"/>
  <c r="G551" i="3"/>
  <c r="H551" i="3" l="1"/>
  <c r="I551" i="3" s="1"/>
  <c r="B552" i="3" s="1"/>
  <c r="D552" i="3" l="1"/>
  <c r="E552" i="3" s="1"/>
  <c r="C552" i="3"/>
  <c r="G552" i="3"/>
  <c r="H552" i="3" l="1"/>
  <c r="I552" i="3" s="1"/>
  <c r="B553" i="3" s="1"/>
  <c r="G553" i="3" l="1"/>
  <c r="C553" i="3"/>
  <c r="D553" i="3"/>
  <c r="E553" i="3" s="1"/>
  <c r="H553" i="3" l="1"/>
  <c r="I553" i="3" s="1"/>
  <c r="B554" i="3" l="1"/>
  <c r="C554" i="3" l="1"/>
  <c r="G554" i="3"/>
  <c r="D554" i="3"/>
  <c r="E554" i="3" s="1"/>
  <c r="H554" i="3" l="1"/>
  <c r="I554" i="3" s="1"/>
  <c r="B555" i="3" l="1"/>
  <c r="D555" i="3" l="1"/>
  <c r="E555" i="3" s="1"/>
  <c r="C555" i="3"/>
  <c r="G555" i="3"/>
  <c r="H555" i="3" l="1"/>
  <c r="I555" i="3" s="1"/>
  <c r="B556" i="3" s="1"/>
  <c r="G556" i="3" l="1"/>
  <c r="D556" i="3"/>
  <c r="E556" i="3" s="1"/>
  <c r="C556" i="3"/>
  <c r="H556" i="3" l="1"/>
  <c r="I556" i="3" s="1"/>
  <c r="B557" i="3" l="1"/>
  <c r="D557" i="3" l="1"/>
  <c r="E557" i="3" s="1"/>
  <c r="G557" i="3"/>
  <c r="C557" i="3"/>
  <c r="H557" i="3" l="1"/>
  <c r="I557" i="3" s="1"/>
  <c r="B558" i="3" s="1"/>
  <c r="C558" i="3" l="1"/>
  <c r="D558" i="3"/>
  <c r="E558" i="3" s="1"/>
  <c r="G558" i="3"/>
  <c r="H558" i="3" l="1"/>
  <c r="I558" i="3" s="1"/>
  <c r="B559" i="3" s="1"/>
  <c r="C559" i="3" l="1"/>
  <c r="D559" i="3"/>
  <c r="E559" i="3" s="1"/>
  <c r="G559" i="3"/>
  <c r="H559" i="3" l="1"/>
  <c r="I559" i="3" s="1"/>
  <c r="B560" i="3" l="1"/>
  <c r="C560" i="3" s="1"/>
  <c r="G560" i="3" l="1"/>
  <c r="D560" i="3"/>
  <c r="E560" i="3" l="1"/>
  <c r="H560" i="3" s="1"/>
  <c r="I560" i="3" s="1"/>
  <c r="B561" i="3" l="1"/>
  <c r="C561" i="3" l="1"/>
  <c r="D561" i="3"/>
  <c r="E561" i="3" s="1"/>
  <c r="G561" i="3"/>
  <c r="H561" i="3" l="1"/>
  <c r="I561" i="3" s="1"/>
  <c r="B562" i="3" s="1"/>
  <c r="G562" i="3" l="1"/>
  <c r="D562" i="3"/>
  <c r="E562" i="3" s="1"/>
  <c r="C562" i="3"/>
  <c r="H562" i="3" l="1"/>
  <c r="I562" i="3" s="1"/>
  <c r="B563" i="3" s="1"/>
  <c r="D563" i="3" s="1"/>
  <c r="E563" i="3" s="1"/>
  <c r="C563" i="3" l="1"/>
  <c r="G563" i="3"/>
  <c r="H563" i="3" s="1"/>
  <c r="I563" i="3" s="1"/>
  <c r="B564" i="3" s="1"/>
  <c r="C564" i="3" l="1"/>
  <c r="G564" i="3"/>
  <c r="D564" i="3"/>
  <c r="E564" i="3" s="1"/>
  <c r="H564" i="3" l="1"/>
  <c r="I564" i="3" s="1"/>
  <c r="B565" i="3" l="1"/>
  <c r="D565" i="3" l="1"/>
  <c r="E565" i="3" s="1"/>
  <c r="C565" i="3"/>
  <c r="G565" i="3"/>
  <c r="H565" i="3" l="1"/>
  <c r="I565" i="3" s="1"/>
  <c r="B566" i="3" s="1"/>
  <c r="G566" i="3" l="1"/>
  <c r="C566" i="3"/>
  <c r="D566" i="3"/>
  <c r="E566" i="3" s="1"/>
  <c r="H566" i="3" l="1"/>
  <c r="I566" i="3" s="1"/>
  <c r="B567" i="3" l="1"/>
  <c r="G567" i="3" l="1"/>
  <c r="D567" i="3"/>
  <c r="E567" i="3" s="1"/>
  <c r="C567" i="3"/>
  <c r="H567" i="3" l="1"/>
  <c r="I567" i="3" s="1"/>
  <c r="B568" i="3" l="1"/>
  <c r="C568" i="3" s="1"/>
  <c r="G568" i="3" l="1"/>
  <c r="D568" i="3"/>
  <c r="E568" i="3" s="1"/>
  <c r="H568" i="3" l="1"/>
  <c r="I568" i="3" s="1"/>
  <c r="B569" i="3" s="1"/>
  <c r="G569" i="3" s="1"/>
  <c r="C569" i="3" l="1"/>
  <c r="D569" i="3"/>
  <c r="E569" i="3" s="1"/>
  <c r="H569" i="3" l="1"/>
  <c r="I569" i="3" s="1"/>
  <c r="B570" i="3" s="1"/>
  <c r="G570" i="3" l="1"/>
  <c r="D570" i="3"/>
  <c r="E570" i="3" s="1"/>
  <c r="C570" i="3"/>
  <c r="H570" i="3" l="1"/>
  <c r="I570" i="3" s="1"/>
  <c r="B571" i="3" l="1"/>
  <c r="C571" i="3" l="1"/>
  <c r="D571" i="3"/>
  <c r="E571" i="3" s="1"/>
  <c r="G571" i="3"/>
  <c r="H571" i="3" l="1"/>
  <c r="I571" i="3" s="1"/>
  <c r="B572" i="3" l="1"/>
  <c r="C572" i="3" l="1"/>
  <c r="D572" i="3"/>
  <c r="E572" i="3" s="1"/>
  <c r="G572" i="3"/>
  <c r="H572" i="3" l="1"/>
  <c r="I572" i="3" s="1"/>
  <c r="B573" i="3" l="1"/>
  <c r="G573" i="3" l="1"/>
  <c r="C573" i="3"/>
  <c r="D573" i="3"/>
  <c r="E573" i="3" s="1"/>
  <c r="H573" i="3" l="1"/>
  <c r="I573" i="3" s="1"/>
  <c r="B574" i="3" l="1"/>
  <c r="C574" i="3" l="1"/>
  <c r="D574" i="3"/>
  <c r="E574" i="3" s="1"/>
  <c r="G574" i="3"/>
  <c r="H574" i="3" l="1"/>
  <c r="I574" i="3" s="1"/>
  <c r="B575" i="3" l="1"/>
  <c r="D575" i="3" l="1"/>
  <c r="E575" i="3" s="1"/>
  <c r="C575" i="3"/>
  <c r="G575" i="3"/>
  <c r="H575" i="3" l="1"/>
  <c r="I575" i="3" s="1"/>
  <c r="B576" i="3" s="1"/>
  <c r="G576" i="3" l="1"/>
  <c r="C576" i="3"/>
  <c r="D576" i="3"/>
  <c r="E576" i="3" s="1"/>
  <c r="H576" i="3" l="1"/>
  <c r="I576" i="3" s="1"/>
  <c r="B577" i="3" l="1"/>
  <c r="C577" i="3" l="1"/>
  <c r="D577" i="3"/>
  <c r="E577" i="3" s="1"/>
  <c r="G577" i="3"/>
  <c r="H577" i="3" l="1"/>
  <c r="I577" i="3" s="1"/>
  <c r="B578" i="3" l="1"/>
  <c r="D578" i="3" l="1"/>
  <c r="E578" i="3" s="1"/>
  <c r="C578" i="3"/>
  <c r="G578" i="3"/>
  <c r="H578" i="3" l="1"/>
  <c r="I578" i="3" s="1"/>
  <c r="B579" i="3" l="1"/>
  <c r="D579" i="3" l="1"/>
  <c r="E579" i="3" s="1"/>
  <c r="G579" i="3"/>
  <c r="C579" i="3"/>
  <c r="H579" i="3" l="1"/>
  <c r="I579" i="3" s="1"/>
  <c r="B580" i="3" l="1"/>
  <c r="C580" i="3" l="1"/>
  <c r="G580" i="3"/>
  <c r="D580" i="3"/>
  <c r="E580" i="3" s="1"/>
  <c r="H580" i="3" l="1"/>
  <c r="I580" i="3" s="1"/>
  <c r="B581" i="3" l="1"/>
  <c r="G581" i="3" l="1"/>
  <c r="C581" i="3"/>
  <c r="D581" i="3"/>
  <c r="E581" i="3" s="1"/>
  <c r="H581" i="3" l="1"/>
  <c r="I581" i="3" s="1"/>
  <c r="B582" i="3" l="1"/>
  <c r="C582" i="3" l="1"/>
  <c r="D582" i="3"/>
  <c r="E582" i="3" s="1"/>
  <c r="G582" i="3"/>
  <c r="H582" i="3" l="1"/>
  <c r="I582" i="3" s="1"/>
  <c r="B583" i="3" l="1"/>
  <c r="D583" i="3" s="1"/>
  <c r="E583" i="3" s="1"/>
  <c r="G583" i="3" l="1"/>
  <c r="H583" i="3" s="1"/>
  <c r="I583" i="3" s="1"/>
  <c r="C583" i="3"/>
  <c r="B584" i="3" l="1"/>
  <c r="C584" i="3" l="1"/>
  <c r="G584" i="3"/>
  <c r="D584" i="3"/>
  <c r="E584" i="3" s="1"/>
  <c r="H584" i="3" l="1"/>
  <c r="I584" i="3" s="1"/>
  <c r="B585" i="3" l="1"/>
  <c r="D585" i="3" l="1"/>
  <c r="E585" i="3" s="1"/>
  <c r="C585" i="3"/>
  <c r="G585" i="3"/>
  <c r="H585" i="3" l="1"/>
  <c r="I585" i="3" s="1"/>
  <c r="B586" i="3" s="1"/>
  <c r="C586" i="3" l="1"/>
  <c r="D586" i="3"/>
  <c r="E586" i="3" s="1"/>
  <c r="G586" i="3"/>
  <c r="H586" i="3" l="1"/>
  <c r="I586" i="3" s="1"/>
  <c r="B587" i="3" l="1"/>
  <c r="G587" i="3" s="1"/>
  <c r="D587" i="3" l="1"/>
  <c r="E587" i="3" s="1"/>
  <c r="H587" i="3" s="1"/>
  <c r="I587" i="3" s="1"/>
  <c r="C587" i="3"/>
  <c r="B588" i="3" l="1"/>
  <c r="D588" i="3" l="1"/>
  <c r="E588" i="3" s="1"/>
  <c r="G588" i="3"/>
  <c r="C588" i="3"/>
  <c r="H588" i="3" l="1"/>
  <c r="I588" i="3" s="1"/>
  <c r="B589" i="3" s="1"/>
  <c r="C589" i="3" l="1"/>
  <c r="D589" i="3"/>
  <c r="E589" i="3" s="1"/>
  <c r="G589" i="3"/>
  <c r="H589" i="3" l="1"/>
  <c r="I589" i="3" s="1"/>
  <c r="B590" i="3" l="1"/>
  <c r="G590" i="3" s="1"/>
  <c r="C590" i="3" l="1"/>
  <c r="D590" i="3"/>
  <c r="E590" i="3" s="1"/>
  <c r="H590" i="3" l="1"/>
  <c r="I590" i="3" s="1"/>
  <c r="B591" i="3" s="1"/>
  <c r="C591" i="3" l="1"/>
  <c r="D591" i="3"/>
  <c r="E591" i="3" s="1"/>
  <c r="G591" i="3"/>
  <c r="H591" i="3" l="1"/>
  <c r="I591" i="3" s="1"/>
  <c r="B592" i="3" s="1"/>
  <c r="C592" i="3" l="1"/>
  <c r="D592" i="3"/>
  <c r="E592" i="3" s="1"/>
  <c r="G592" i="3"/>
  <c r="H592" i="3" l="1"/>
  <c r="I592" i="3" s="1"/>
  <c r="B593" i="3" l="1"/>
  <c r="G593" i="3" s="1"/>
  <c r="C593" i="3" l="1"/>
  <c r="D593" i="3"/>
  <c r="E593" i="3" s="1"/>
  <c r="H593" i="3" l="1"/>
  <c r="I593" i="3" s="1"/>
  <c r="B594" i="3" s="1"/>
  <c r="G594" i="3" l="1"/>
  <c r="D594" i="3"/>
  <c r="E594" i="3" s="1"/>
  <c r="C594" i="3"/>
  <c r="H594" i="3" l="1"/>
  <c r="I594" i="3" s="1"/>
  <c r="B595" i="3" l="1"/>
  <c r="C595" i="3" l="1"/>
  <c r="D595" i="3"/>
  <c r="E595" i="3" s="1"/>
  <c r="G595" i="3"/>
  <c r="H595" i="3" l="1"/>
  <c r="I595" i="3" s="1"/>
  <c r="B596" i="3" l="1"/>
  <c r="D596" i="3" s="1"/>
  <c r="E596" i="3" l="1"/>
  <c r="G596" i="3"/>
  <c r="C596" i="3"/>
  <c r="H596" i="3" l="1"/>
  <c r="I596" i="3" s="1"/>
  <c r="B597" i="3" s="1"/>
  <c r="G597" i="3" s="1"/>
  <c r="D597" i="3" l="1"/>
  <c r="E597" i="3" s="1"/>
  <c r="H597" i="3" s="1"/>
  <c r="I597" i="3" s="1"/>
  <c r="C597" i="3"/>
  <c r="B598" i="3" l="1"/>
  <c r="D598" i="3" l="1"/>
  <c r="E598" i="3" s="1"/>
  <c r="C598" i="3"/>
  <c r="G598" i="3"/>
  <c r="H598" i="3" l="1"/>
  <c r="I598" i="3" s="1"/>
  <c r="B599" i="3" s="1"/>
  <c r="G599" i="3" l="1"/>
  <c r="D599" i="3"/>
  <c r="E599" i="3" s="1"/>
  <c r="C599" i="3"/>
  <c r="H599" i="3" l="1"/>
  <c r="I599" i="3" s="1"/>
  <c r="B600" i="3" l="1"/>
  <c r="D600" i="3" l="1"/>
  <c r="E600" i="3" s="1"/>
  <c r="C600" i="3"/>
  <c r="G600" i="3"/>
  <c r="H600" i="3" l="1"/>
  <c r="I600" i="3" s="1"/>
  <c r="B601" i="3" l="1"/>
  <c r="C601" i="3" l="1"/>
  <c r="D601" i="3"/>
  <c r="E601" i="3" s="1"/>
  <c r="G601" i="3"/>
  <c r="H601" i="3" l="1"/>
  <c r="I601" i="3" s="1"/>
  <c r="B602" i="3" l="1"/>
  <c r="G602" i="3" l="1"/>
  <c r="D602" i="3"/>
  <c r="E602" i="3" s="1"/>
  <c r="C602" i="3"/>
  <c r="H602" i="3" l="1"/>
  <c r="I602" i="3" s="1"/>
  <c r="B603" i="3" l="1"/>
  <c r="D603" i="3" l="1"/>
  <c r="E603" i="3" s="1"/>
  <c r="C603" i="3"/>
  <c r="G603" i="3"/>
  <c r="H603" i="3" l="1"/>
  <c r="I603" i="3" s="1"/>
  <c r="B604" i="3" s="1"/>
  <c r="D604" i="3" l="1"/>
  <c r="E604" i="3" s="1"/>
  <c r="C604" i="3"/>
  <c r="G604" i="3"/>
  <c r="H604" i="3" l="1"/>
  <c r="I604" i="3" s="1"/>
  <c r="B605" i="3" s="1"/>
  <c r="G605" i="3" l="1"/>
  <c r="D605" i="3"/>
  <c r="E605" i="3" s="1"/>
  <c r="C605" i="3"/>
  <c r="H605" i="3" l="1"/>
  <c r="I605" i="3" s="1"/>
  <c r="B606" i="3" l="1"/>
  <c r="C606" i="3" l="1"/>
  <c r="G606" i="3"/>
  <c r="D606" i="3"/>
  <c r="E606" i="3" s="1"/>
  <c r="H606" i="3" l="1"/>
  <c r="I606" i="3" s="1"/>
  <c r="B607" i="3" l="1"/>
  <c r="D607" i="3" l="1"/>
  <c r="E607" i="3" s="1"/>
  <c r="C607" i="3"/>
  <c r="G607" i="3"/>
  <c r="H607" i="3" l="1"/>
  <c r="I607" i="3" s="1"/>
  <c r="B608" i="3" s="1"/>
  <c r="G608" i="3" l="1"/>
  <c r="C608" i="3"/>
  <c r="D608" i="3"/>
  <c r="E608" i="3" s="1"/>
  <c r="H608" i="3" l="1"/>
  <c r="I608" i="3" s="1"/>
  <c r="B609" i="3" l="1"/>
  <c r="C609" i="3" l="1"/>
  <c r="D609" i="3"/>
  <c r="E609" i="3" s="1"/>
  <c r="G609" i="3"/>
  <c r="H609" i="3" l="1"/>
  <c r="I609" i="3" s="1"/>
  <c r="B610" i="3" l="1"/>
  <c r="C610" i="3" l="1"/>
  <c r="D610" i="3"/>
  <c r="E610" i="3" s="1"/>
  <c r="G610" i="3"/>
  <c r="H610" i="3" l="1"/>
  <c r="I610" i="3" s="1"/>
  <c r="B611" i="3" l="1"/>
  <c r="G611" i="3" l="1"/>
  <c r="C611" i="3"/>
  <c r="D611" i="3"/>
  <c r="E611" i="3" s="1"/>
  <c r="H611" i="3" l="1"/>
  <c r="I611" i="3" s="1"/>
  <c r="B612" i="3" l="1"/>
  <c r="C612" i="3" l="1"/>
  <c r="G612" i="3"/>
  <c r="D612" i="3"/>
  <c r="E612" i="3" s="1"/>
  <c r="H612" i="3" l="1"/>
  <c r="I612" i="3" s="1"/>
  <c r="B613" i="3" l="1"/>
  <c r="C613" i="3" l="1"/>
  <c r="D613" i="3"/>
  <c r="E613" i="3" s="1"/>
  <c r="G613" i="3"/>
  <c r="H613" i="3" l="1"/>
  <c r="I613" i="3" s="1"/>
  <c r="B614" i="3" l="1"/>
  <c r="D614" i="3" l="1"/>
  <c r="E614" i="3" s="1"/>
  <c r="C614" i="3"/>
  <c r="G614" i="3"/>
  <c r="H614" i="3" l="1"/>
  <c r="I614" i="3" s="1"/>
  <c r="B615" i="3" l="1"/>
  <c r="G615" i="3" l="1"/>
  <c r="C615" i="3"/>
  <c r="D615" i="3"/>
  <c r="E615" i="3" s="1"/>
  <c r="H615" i="3" l="1"/>
  <c r="I615" i="3" s="1"/>
  <c r="B616" i="3" l="1"/>
  <c r="C616" i="3" l="1"/>
  <c r="D616" i="3"/>
  <c r="E616" i="3" s="1"/>
  <c r="G616" i="3"/>
  <c r="H616" i="3" l="1"/>
  <c r="I616" i="3" s="1"/>
  <c r="B617" i="3" l="1"/>
  <c r="G617" i="3" l="1"/>
  <c r="C617" i="3"/>
  <c r="D617" i="3"/>
  <c r="E617" i="3" s="1"/>
  <c r="H617" i="3" l="1"/>
  <c r="I617" i="3" s="1"/>
  <c r="B618" i="3" l="1"/>
  <c r="D618" i="3" l="1"/>
  <c r="E618" i="3" s="1"/>
  <c r="G618" i="3"/>
  <c r="C618" i="3"/>
  <c r="H618" i="3" l="1"/>
  <c r="I618" i="3" s="1"/>
  <c r="B619" i="3" l="1"/>
  <c r="C619" i="3" l="1"/>
  <c r="D619" i="3"/>
  <c r="E619" i="3" s="1"/>
  <c r="G619" i="3"/>
  <c r="H619" i="3" l="1"/>
  <c r="I619" i="3" s="1"/>
  <c r="B620" i="3" l="1"/>
  <c r="G620" i="3" l="1"/>
  <c r="D620" i="3"/>
  <c r="E620" i="3" s="1"/>
  <c r="C620" i="3"/>
  <c r="H620" i="3" l="1"/>
  <c r="I620" i="3" s="1"/>
  <c r="B621" i="3" l="1"/>
  <c r="G621" i="3" l="1"/>
  <c r="D621" i="3"/>
  <c r="E621" i="3" s="1"/>
  <c r="C621" i="3"/>
  <c r="H621" i="3" l="1"/>
  <c r="I621" i="3" s="1"/>
  <c r="B622" i="3" l="1"/>
  <c r="C622" i="3" l="1"/>
  <c r="D622" i="3"/>
  <c r="E622" i="3" s="1"/>
  <c r="G622" i="3"/>
  <c r="H622" i="3" l="1"/>
  <c r="I622" i="3" s="1"/>
  <c r="B623" i="3" l="1"/>
  <c r="G623" i="3" l="1"/>
  <c r="D623" i="3"/>
  <c r="E623" i="3" s="1"/>
  <c r="C623" i="3"/>
  <c r="H623" i="3" l="1"/>
  <c r="I623" i="3" s="1"/>
  <c r="B624" i="3" l="1"/>
  <c r="D624" i="3" l="1"/>
  <c r="E624" i="3" s="1"/>
  <c r="C624" i="3"/>
  <c r="G624" i="3"/>
  <c r="H624" i="3" l="1"/>
  <c r="I624" i="3" s="1"/>
  <c r="B625" i="3" s="1"/>
  <c r="D625" i="3" l="1"/>
  <c r="E625" i="3" s="1"/>
  <c r="C625" i="3"/>
  <c r="G625" i="3"/>
  <c r="H625" i="3" l="1"/>
  <c r="I625" i="3" s="1"/>
  <c r="B626" i="3" s="1"/>
  <c r="G626" i="3" l="1"/>
  <c r="C626" i="3"/>
  <c r="D626" i="3"/>
  <c r="E626" i="3" s="1"/>
  <c r="H626" i="3" l="1"/>
  <c r="I626" i="3" s="1"/>
  <c r="B627" i="3" l="1"/>
  <c r="C627" i="3" l="1"/>
  <c r="G627" i="3"/>
  <c r="D627" i="3"/>
  <c r="E627" i="3" s="1"/>
  <c r="H627" i="3" l="1"/>
  <c r="I627" i="3" s="1"/>
  <c r="B628" i="3" l="1"/>
  <c r="D628" i="3" l="1"/>
  <c r="E628" i="3" s="1"/>
  <c r="C628" i="3"/>
  <c r="G628" i="3"/>
  <c r="H628" i="3" l="1"/>
  <c r="I628" i="3" s="1"/>
  <c r="B629" i="3" l="1"/>
  <c r="G629" i="3" l="1"/>
  <c r="D629" i="3"/>
  <c r="E629" i="3" s="1"/>
  <c r="C629" i="3"/>
  <c r="H629" i="3" l="1"/>
  <c r="I629" i="3" s="1"/>
  <c r="B630" i="3" l="1"/>
  <c r="C630" i="3" l="1"/>
  <c r="G630" i="3"/>
  <c r="D630" i="3"/>
  <c r="E630" i="3" s="1"/>
  <c r="H630" i="3" l="1"/>
  <c r="I630" i="3" s="1"/>
  <c r="B631" i="3" l="1"/>
  <c r="C631" i="3" l="1"/>
  <c r="D631" i="3"/>
  <c r="E631" i="3" s="1"/>
  <c r="G631" i="3"/>
  <c r="H631" i="3" l="1"/>
  <c r="I631" i="3" s="1"/>
  <c r="B632" i="3" l="1"/>
  <c r="C632" i="3" l="1"/>
  <c r="G632" i="3"/>
  <c r="D632" i="3"/>
  <c r="E632" i="3" s="1"/>
  <c r="H632" i="3" l="1"/>
  <c r="I632" i="3" s="1"/>
  <c r="B633" i="3" l="1"/>
  <c r="C633" i="3" l="1"/>
  <c r="G633" i="3"/>
  <c r="D633" i="3"/>
  <c r="E633" i="3" s="1"/>
  <c r="H633" i="3" l="1"/>
  <c r="I633" i="3" s="1"/>
  <c r="B634" i="3" l="1"/>
  <c r="C634" i="3" l="1"/>
  <c r="D634" i="3"/>
  <c r="E634" i="3" s="1"/>
  <c r="G634" i="3"/>
  <c r="H634" i="3" l="1"/>
  <c r="I634" i="3" s="1"/>
  <c r="B635" i="3" l="1"/>
  <c r="C635" i="3" l="1"/>
  <c r="G635" i="3"/>
  <c r="D635" i="3"/>
  <c r="E635" i="3" s="1"/>
  <c r="H635" i="3" l="1"/>
  <c r="I635" i="3" s="1"/>
  <c r="B636" i="3" l="1"/>
  <c r="C636" i="3" l="1"/>
  <c r="D636" i="3"/>
  <c r="E636" i="3" s="1"/>
  <c r="G636" i="3"/>
  <c r="H636" i="3" l="1"/>
  <c r="I636" i="3" s="1"/>
  <c r="B637" i="3" l="1"/>
  <c r="C637" i="3" l="1"/>
  <c r="D637" i="3"/>
  <c r="E637" i="3" s="1"/>
  <c r="G637" i="3"/>
  <c r="H637" i="3" l="1"/>
  <c r="I637" i="3" s="1"/>
  <c r="B638" i="3" l="1"/>
  <c r="G638" i="3" l="1"/>
  <c r="C638" i="3"/>
  <c r="D638" i="3"/>
  <c r="E638" i="3" s="1"/>
  <c r="H638" i="3" l="1"/>
  <c r="I638" i="3" s="1"/>
  <c r="B639" i="3" l="1"/>
  <c r="G639" i="3" l="1"/>
  <c r="C639" i="3"/>
  <c r="D639" i="3"/>
  <c r="E639" i="3" s="1"/>
  <c r="H639" i="3" l="1"/>
  <c r="I639" i="3" s="1"/>
  <c r="B640" i="3" l="1"/>
  <c r="C640" i="3" l="1"/>
  <c r="D640" i="3"/>
  <c r="E640" i="3" s="1"/>
  <c r="G640" i="3"/>
  <c r="H640" i="3" l="1"/>
  <c r="I640" i="3" s="1"/>
  <c r="B641" i="3" l="1"/>
  <c r="C641" i="3" l="1"/>
  <c r="D641" i="3"/>
  <c r="E641" i="3" s="1"/>
  <c r="G641" i="3"/>
  <c r="H641" i="3" l="1"/>
  <c r="I641" i="3" s="1"/>
  <c r="B642" i="3" l="1"/>
  <c r="C642" i="3" l="1"/>
  <c r="D642" i="3"/>
  <c r="E642" i="3" s="1"/>
  <c r="G642" i="3"/>
  <c r="H642" i="3" l="1"/>
  <c r="I642" i="3" s="1"/>
  <c r="B643" i="3" l="1"/>
  <c r="D643" i="3" l="1"/>
  <c r="E643" i="3" s="1"/>
  <c r="C643" i="3"/>
  <c r="G643" i="3"/>
  <c r="H643" i="3" l="1"/>
  <c r="I643" i="3" s="1"/>
  <c r="B644" i="3" s="1"/>
  <c r="G644" i="3" l="1"/>
  <c r="D644" i="3"/>
  <c r="E644" i="3" s="1"/>
  <c r="C644" i="3"/>
  <c r="H644" i="3" l="1"/>
  <c r="I644" i="3" s="1"/>
  <c r="B645" i="3" l="1"/>
  <c r="D645" i="3" l="1"/>
  <c r="E645" i="3" s="1"/>
  <c r="C645" i="3"/>
  <c r="G645" i="3"/>
  <c r="H645" i="3" l="1"/>
  <c r="I645" i="3" s="1"/>
  <c r="B646" i="3" s="1"/>
  <c r="C646" i="3" l="1"/>
  <c r="D646" i="3"/>
  <c r="E646" i="3" s="1"/>
  <c r="G646" i="3"/>
  <c r="H646" i="3" l="1"/>
  <c r="I646" i="3" s="1"/>
  <c r="B647" i="3" l="1"/>
  <c r="G647" i="3" l="1"/>
  <c r="D647" i="3"/>
  <c r="E647" i="3" s="1"/>
  <c r="C647" i="3"/>
  <c r="H647" i="3" l="1"/>
  <c r="I647" i="3" s="1"/>
  <c r="B648" i="3" l="1"/>
  <c r="D648" i="3" l="1"/>
  <c r="E648" i="3" s="1"/>
  <c r="G648" i="3"/>
  <c r="C648" i="3"/>
  <c r="H648" i="3" l="1"/>
  <c r="I648" i="3" s="1"/>
  <c r="B649" i="3" s="1"/>
  <c r="D649" i="3" l="1"/>
  <c r="E649" i="3" s="1"/>
  <c r="C649" i="3"/>
  <c r="G649" i="3"/>
  <c r="H649" i="3" l="1"/>
  <c r="I649" i="3" s="1"/>
  <c r="B650" i="3" s="1"/>
  <c r="C650" i="3" l="1"/>
  <c r="D650" i="3"/>
  <c r="E650" i="3" s="1"/>
  <c r="G650" i="3"/>
  <c r="H650" i="3" l="1"/>
  <c r="I650" i="3" s="1"/>
  <c r="B651" i="3" l="1"/>
  <c r="G651" i="3" l="1"/>
  <c r="C651" i="3"/>
  <c r="D651" i="3"/>
  <c r="E651" i="3" s="1"/>
  <c r="H651" i="3" l="1"/>
  <c r="I651" i="3" s="1"/>
  <c r="B652" i="3" l="1"/>
  <c r="D652" i="3" l="1"/>
  <c r="E652" i="3" s="1"/>
  <c r="C652" i="3"/>
  <c r="G652" i="3"/>
  <c r="H652" i="3" l="1"/>
  <c r="I652" i="3" s="1"/>
  <c r="B653" i="3" l="1"/>
  <c r="C653" i="3" l="1"/>
  <c r="D653" i="3"/>
  <c r="E653" i="3" s="1"/>
  <c r="G653" i="3"/>
  <c r="H653" i="3" l="1"/>
  <c r="I653" i="3" s="1"/>
  <c r="B654" i="3" l="1"/>
  <c r="G654" i="3" l="1"/>
  <c r="D654" i="3"/>
  <c r="E654" i="3" s="1"/>
  <c r="C654" i="3"/>
  <c r="H654" i="3" l="1"/>
  <c r="I654" i="3" s="1"/>
  <c r="B655" i="3" l="1"/>
  <c r="D655" i="3" l="1"/>
  <c r="E655" i="3" s="1"/>
  <c r="C655" i="3"/>
  <c r="G655" i="3"/>
  <c r="H655" i="3" l="1"/>
  <c r="I655" i="3" s="1"/>
  <c r="B656" i="3" s="1"/>
  <c r="D656" i="3" l="1"/>
  <c r="E656" i="3" s="1"/>
  <c r="C656" i="3"/>
  <c r="G656" i="3"/>
  <c r="H656" i="3" l="1"/>
  <c r="I656" i="3" s="1"/>
  <c r="B657" i="3" s="1"/>
  <c r="G657" i="3" l="1"/>
  <c r="C657" i="3"/>
  <c r="D657" i="3"/>
  <c r="E657" i="3" s="1"/>
  <c r="H657" i="3" l="1"/>
  <c r="I657" i="3" s="1"/>
  <c r="B658" i="3" l="1"/>
  <c r="D658" i="3" l="1"/>
  <c r="E658" i="3" s="1"/>
  <c r="G658" i="3"/>
  <c r="C658" i="3"/>
  <c r="H658" i="3" l="1"/>
  <c r="I658" i="3" s="1"/>
  <c r="B659" i="3" s="1"/>
  <c r="D659" i="3" l="1"/>
  <c r="E659" i="3" s="1"/>
  <c r="G659" i="3"/>
  <c r="C659" i="3"/>
  <c r="H659" i="3" l="1"/>
  <c r="I659" i="3" s="1"/>
  <c r="B660" i="3" s="1"/>
  <c r="D660" i="3" l="1"/>
  <c r="E660" i="3" s="1"/>
  <c r="C660" i="3"/>
  <c r="G660" i="3"/>
  <c r="H660" i="3" l="1"/>
  <c r="I660" i="3" s="1"/>
  <c r="B661" i="3" s="1"/>
  <c r="C661" i="3" l="1"/>
  <c r="D661" i="3"/>
  <c r="E661" i="3" s="1"/>
  <c r="G661" i="3"/>
  <c r="H661" i="3" l="1"/>
  <c r="I661" i="3" s="1"/>
  <c r="B662" i="3" l="1"/>
  <c r="G662" i="3" l="1"/>
  <c r="C662" i="3"/>
  <c r="D662" i="3"/>
  <c r="E662" i="3" s="1"/>
  <c r="H662" i="3" l="1"/>
  <c r="I662" i="3" s="1"/>
  <c r="B663" i="3" l="1"/>
  <c r="D663" i="3" l="1"/>
  <c r="E663" i="3" s="1"/>
  <c r="C663" i="3"/>
  <c r="G663" i="3"/>
  <c r="H663" i="3" l="1"/>
  <c r="I663" i="3" s="1"/>
  <c r="B664" i="3" l="1"/>
  <c r="D664" i="3" l="1"/>
  <c r="E664" i="3" s="1"/>
  <c r="C664" i="3"/>
  <c r="G664" i="3"/>
  <c r="H664" i="3" l="1"/>
  <c r="I664" i="3" s="1"/>
  <c r="B665" i="3" s="1"/>
  <c r="G665" i="3" l="1"/>
  <c r="C665" i="3"/>
  <c r="D665" i="3"/>
  <c r="E665" i="3" s="1"/>
  <c r="H665" i="3" l="1"/>
  <c r="I665" i="3" s="1"/>
  <c r="B666" i="3" l="1"/>
  <c r="D666" i="3" l="1"/>
  <c r="E666" i="3" s="1"/>
  <c r="G666" i="3"/>
  <c r="C666" i="3"/>
  <c r="H666" i="3" l="1"/>
  <c r="I666" i="3" s="1"/>
  <c r="B667" i="3" l="1"/>
  <c r="C667" i="3" l="1"/>
  <c r="D667" i="3"/>
  <c r="E667" i="3" s="1"/>
  <c r="G667" i="3"/>
  <c r="H667" i="3" l="1"/>
  <c r="I667" i="3" s="1"/>
  <c r="B668" i="3" l="1"/>
  <c r="C668" i="3" l="1"/>
  <c r="D668" i="3"/>
  <c r="E668" i="3" s="1"/>
  <c r="G668" i="3"/>
  <c r="H668" i="3" l="1"/>
  <c r="I668" i="3" s="1"/>
  <c r="B669" i="3" l="1"/>
  <c r="G669" i="3" l="1"/>
  <c r="C669" i="3"/>
  <c r="D669" i="3"/>
  <c r="E669" i="3" s="1"/>
  <c r="H669" i="3" l="1"/>
  <c r="I669" i="3" s="1"/>
  <c r="B670" i="3" l="1"/>
  <c r="G670" i="3" l="1"/>
  <c r="D670" i="3"/>
  <c r="E670" i="3" s="1"/>
  <c r="C670" i="3"/>
  <c r="H670" i="3" l="1"/>
  <c r="I670" i="3" s="1"/>
  <c r="B671" i="3" l="1"/>
  <c r="C671" i="3" l="1"/>
  <c r="G671" i="3"/>
  <c r="D671" i="3"/>
  <c r="E671" i="3" s="1"/>
  <c r="H671" i="3" l="1"/>
  <c r="I671" i="3" s="1"/>
  <c r="B672" i="3" l="1"/>
  <c r="D672" i="3" l="1"/>
  <c r="E672" i="3" s="1"/>
  <c r="C672" i="3"/>
  <c r="G672" i="3"/>
  <c r="H672" i="3" l="1"/>
  <c r="I672" i="3" s="1"/>
  <c r="B673" i="3" s="1"/>
  <c r="G673" i="3" l="1"/>
  <c r="D673" i="3"/>
  <c r="E673" i="3" s="1"/>
  <c r="C673" i="3"/>
  <c r="H673" i="3" l="1"/>
  <c r="I673" i="3" s="1"/>
  <c r="B674" i="3" l="1"/>
  <c r="D674" i="3" l="1"/>
  <c r="E674" i="3" s="1"/>
  <c r="G674" i="3"/>
  <c r="C674" i="3"/>
  <c r="H674" i="3" l="1"/>
  <c r="I674" i="3" s="1"/>
  <c r="B675" i="3" s="1"/>
  <c r="D675" i="3" l="1"/>
  <c r="E675" i="3" s="1"/>
  <c r="C675" i="3"/>
  <c r="G675" i="3"/>
  <c r="H675" i="3" l="1"/>
  <c r="I675" i="3" s="1"/>
  <c r="B676" i="3" s="1"/>
  <c r="D676" i="3" l="1"/>
  <c r="E676" i="3" s="1"/>
  <c r="C676" i="3"/>
  <c r="G676" i="3"/>
  <c r="H676" i="3" l="1"/>
  <c r="I676" i="3" s="1"/>
  <c r="B677" i="3" s="1"/>
  <c r="C677" i="3" l="1"/>
  <c r="G677" i="3"/>
  <c r="D677" i="3"/>
  <c r="E677" i="3" s="1"/>
  <c r="H677" i="3" l="1"/>
  <c r="I677" i="3" s="1"/>
  <c r="B678" i="3" l="1"/>
  <c r="G678" i="3" l="1"/>
  <c r="D678" i="3"/>
  <c r="E678" i="3" s="1"/>
  <c r="C678" i="3"/>
  <c r="H678" i="3" l="1"/>
  <c r="I678" i="3" s="1"/>
  <c r="B679" i="3" l="1"/>
  <c r="G679" i="3" l="1"/>
  <c r="D679" i="3"/>
  <c r="E679" i="3" s="1"/>
  <c r="C679" i="3"/>
  <c r="H679" i="3" l="1"/>
  <c r="I679" i="3" s="1"/>
  <c r="B680" i="3" l="1"/>
  <c r="G680" i="3" l="1"/>
  <c r="C680" i="3"/>
  <c r="D680" i="3"/>
  <c r="E680" i="3" s="1"/>
  <c r="H680" i="3" l="1"/>
  <c r="I680" i="3" s="1"/>
  <c r="B681" i="3" l="1"/>
  <c r="G681" i="3" l="1"/>
  <c r="C681" i="3"/>
  <c r="D681" i="3"/>
  <c r="E681" i="3" s="1"/>
  <c r="H681" i="3" l="1"/>
  <c r="I681" i="3" s="1"/>
  <c r="B682" i="3" l="1"/>
  <c r="C682" i="3" l="1"/>
  <c r="G682" i="3"/>
  <c r="D682" i="3"/>
  <c r="E682" i="3" s="1"/>
  <c r="H682" i="3" l="1"/>
  <c r="I682" i="3" s="1"/>
  <c r="B683" i="3" l="1"/>
  <c r="G683" i="3" l="1"/>
  <c r="D683" i="3"/>
  <c r="E683" i="3" s="1"/>
  <c r="C683" i="3"/>
  <c r="H683" i="3" l="1"/>
  <c r="I683" i="3" s="1"/>
  <c r="B684" i="3" l="1"/>
  <c r="D684" i="3" l="1"/>
  <c r="E684" i="3" s="1"/>
  <c r="C684" i="3"/>
  <c r="G684" i="3"/>
  <c r="H684" i="3" l="1"/>
  <c r="I684" i="3" s="1"/>
  <c r="B685" i="3" s="1"/>
  <c r="G685" i="3" l="1"/>
  <c r="C685" i="3"/>
  <c r="D685" i="3"/>
  <c r="E685" i="3" s="1"/>
  <c r="H685" i="3" l="1"/>
  <c r="I685" i="3" s="1"/>
  <c r="B686" i="3" l="1"/>
  <c r="G686" i="3" l="1"/>
  <c r="C686" i="3"/>
  <c r="D686" i="3"/>
  <c r="E686" i="3" s="1"/>
  <c r="H686" i="3" l="1"/>
  <c r="I686" i="3" s="1"/>
  <c r="B687" i="3" l="1"/>
  <c r="G687" i="3" l="1"/>
  <c r="D687" i="3"/>
  <c r="E687" i="3" s="1"/>
  <c r="C687" i="3"/>
  <c r="H687" i="3" l="1"/>
  <c r="I687" i="3" s="1"/>
  <c r="B688" i="3" l="1"/>
  <c r="G688" i="3" l="1"/>
  <c r="C688" i="3"/>
  <c r="D688" i="3"/>
  <c r="E688" i="3" s="1"/>
  <c r="H688" i="3" l="1"/>
  <c r="I688" i="3" s="1"/>
  <c r="B689" i="3" l="1"/>
  <c r="D689" i="3" l="1"/>
  <c r="E689" i="3" s="1"/>
  <c r="C689" i="3"/>
  <c r="G689" i="3"/>
  <c r="H689" i="3" l="1"/>
  <c r="I689" i="3" s="1"/>
  <c r="B690" i="3" s="1"/>
  <c r="G690" i="3" l="1"/>
  <c r="D690" i="3"/>
  <c r="E690" i="3" s="1"/>
  <c r="C690" i="3"/>
  <c r="H690" i="3" l="1"/>
  <c r="I690" i="3" s="1"/>
  <c r="B691" i="3" l="1"/>
  <c r="G691" i="3" l="1"/>
  <c r="D691" i="3"/>
  <c r="E691" i="3" s="1"/>
  <c r="C691" i="3"/>
  <c r="H691" i="3" l="1"/>
  <c r="I691" i="3" s="1"/>
  <c r="B692" i="3" l="1"/>
  <c r="G692" i="3" l="1"/>
  <c r="D692" i="3"/>
  <c r="E692" i="3" s="1"/>
  <c r="C692" i="3"/>
  <c r="H692" i="3" l="1"/>
  <c r="I692" i="3" s="1"/>
  <c r="B693" i="3" l="1"/>
  <c r="D693" i="3" l="1"/>
  <c r="E693" i="3" s="1"/>
  <c r="C693" i="3"/>
  <c r="G693" i="3"/>
  <c r="H693" i="3" l="1"/>
  <c r="I693" i="3" s="1"/>
  <c r="B694" i="3" s="1"/>
  <c r="C694" i="3" l="1"/>
  <c r="D694" i="3"/>
  <c r="E694" i="3" s="1"/>
  <c r="G694" i="3"/>
  <c r="H694" i="3" l="1"/>
  <c r="I694" i="3" s="1"/>
  <c r="B695" i="3" l="1"/>
  <c r="D695" i="3" l="1"/>
  <c r="E695" i="3" s="1"/>
  <c r="C695" i="3"/>
  <c r="G695" i="3"/>
  <c r="H695" i="3" l="1"/>
  <c r="I695" i="3" s="1"/>
  <c r="B696" i="3" l="1"/>
  <c r="D696" i="3" l="1"/>
  <c r="E696" i="3" s="1"/>
  <c r="C696" i="3"/>
  <c r="G696" i="3"/>
  <c r="H696" i="3" l="1"/>
  <c r="I696" i="3" s="1"/>
  <c r="B697" i="3" l="1"/>
  <c r="C697" i="3" l="1"/>
  <c r="D697" i="3"/>
  <c r="E697" i="3" s="1"/>
  <c r="G697" i="3"/>
  <c r="H697" i="3" l="1"/>
  <c r="I697" i="3" s="1"/>
  <c r="B698" i="3" l="1"/>
  <c r="C698" i="3" l="1"/>
  <c r="G698" i="3"/>
  <c r="D698" i="3"/>
  <c r="E698" i="3" s="1"/>
  <c r="H698" i="3" l="1"/>
  <c r="I698" i="3" s="1"/>
  <c r="B699" i="3" l="1"/>
  <c r="G699" i="3" l="1"/>
  <c r="C699" i="3"/>
  <c r="D699" i="3"/>
  <c r="E699" i="3" s="1"/>
  <c r="H699" i="3" l="1"/>
  <c r="I699" i="3" s="1"/>
  <c r="B700" i="3" l="1"/>
  <c r="G700" i="3" l="1"/>
  <c r="D700" i="3"/>
  <c r="E700" i="3" s="1"/>
  <c r="C700" i="3"/>
  <c r="H700" i="3" l="1"/>
  <c r="I700" i="3" s="1"/>
  <c r="B701" i="3" l="1"/>
  <c r="G701" i="3" l="1"/>
  <c r="D701" i="3"/>
  <c r="E701" i="3" s="1"/>
  <c r="C701" i="3"/>
  <c r="H701" i="3" l="1"/>
  <c r="I701" i="3" s="1"/>
  <c r="B702" i="3" l="1"/>
  <c r="C702" i="3" l="1"/>
  <c r="D702" i="3"/>
  <c r="E702" i="3" s="1"/>
  <c r="G702" i="3"/>
  <c r="H702" i="3" l="1"/>
  <c r="I702" i="3" s="1"/>
  <c r="B703" i="3" l="1"/>
  <c r="D703" i="3" l="1"/>
  <c r="E703" i="3" s="1"/>
  <c r="C703" i="3"/>
  <c r="G703" i="3"/>
  <c r="H703" i="3" l="1"/>
  <c r="I703" i="3" s="1"/>
  <c r="B704" i="3" l="1"/>
  <c r="G704" i="3" l="1"/>
  <c r="C704" i="3"/>
  <c r="D704" i="3"/>
  <c r="E704" i="3" s="1"/>
  <c r="H704" i="3" l="1"/>
  <c r="I704" i="3" s="1"/>
  <c r="B705" i="3" l="1"/>
  <c r="G705" i="3" l="1"/>
  <c r="C705" i="3"/>
  <c r="D705" i="3"/>
  <c r="E705" i="3" s="1"/>
  <c r="H705" i="3" l="1"/>
  <c r="I705" i="3" s="1"/>
  <c r="B706" i="3" l="1"/>
  <c r="G706" i="3" l="1"/>
  <c r="D706" i="3"/>
  <c r="E706" i="3" s="1"/>
  <c r="C706" i="3"/>
  <c r="H706" i="3" l="1"/>
  <c r="I706" i="3" s="1"/>
  <c r="B707" i="3" l="1"/>
  <c r="G707" i="3" l="1"/>
  <c r="C707" i="3"/>
  <c r="D707" i="3"/>
  <c r="E707" i="3" s="1"/>
  <c r="H707" i="3" l="1"/>
  <c r="I707" i="3" s="1"/>
  <c r="B708" i="3" l="1"/>
  <c r="D708" i="3" l="1"/>
  <c r="E708" i="3" s="1"/>
  <c r="C708" i="3"/>
  <c r="G708" i="3"/>
  <c r="H708" i="3" l="1"/>
  <c r="I708" i="3" s="1"/>
  <c r="B709" i="3" l="1"/>
  <c r="G709" i="3" l="1"/>
  <c r="C709" i="3"/>
  <c r="D709" i="3"/>
  <c r="E709" i="3" s="1"/>
  <c r="H709" i="3" l="1"/>
  <c r="I709" i="3" s="1"/>
  <c r="B710" i="3" l="1"/>
  <c r="D710" i="3" l="1"/>
  <c r="E710" i="3" s="1"/>
  <c r="C710" i="3"/>
  <c r="G710" i="3"/>
  <c r="H710" i="3" l="1"/>
  <c r="I710" i="3" s="1"/>
  <c r="B711" i="3" s="1"/>
  <c r="D711" i="3" l="1"/>
  <c r="E711" i="3" s="1"/>
  <c r="C711" i="3"/>
  <c r="G711" i="3"/>
  <c r="H711" i="3" l="1"/>
  <c r="I711" i="3" s="1"/>
  <c r="B712" i="3" s="1"/>
  <c r="G712" i="3" l="1"/>
  <c r="D712" i="3"/>
  <c r="E712" i="3" s="1"/>
  <c r="C712" i="3"/>
  <c r="H712" i="3" l="1"/>
  <c r="I712" i="3" s="1"/>
  <c r="B713" i="3" l="1"/>
  <c r="G713" i="3" l="1"/>
  <c r="D713" i="3"/>
  <c r="E713" i="3" s="1"/>
  <c r="C713" i="3"/>
  <c r="H713" i="3" l="1"/>
  <c r="I713" i="3" s="1"/>
  <c r="B714" i="3" l="1"/>
  <c r="D714" i="3" l="1"/>
  <c r="E714" i="3" s="1"/>
  <c r="C714" i="3"/>
  <c r="G714" i="3"/>
  <c r="H714" i="3" l="1"/>
  <c r="I714" i="3" s="1"/>
  <c r="B715" i="3" l="1"/>
  <c r="G715" i="3" l="1"/>
  <c r="C715" i="3"/>
  <c r="D715" i="3"/>
  <c r="E715" i="3" s="1"/>
  <c r="H715" i="3" l="1"/>
  <c r="I715" i="3" s="1"/>
  <c r="B716" i="3" l="1"/>
  <c r="G716" i="3" l="1"/>
  <c r="D716" i="3"/>
  <c r="E716" i="3" s="1"/>
  <c r="C716" i="3"/>
  <c r="H716" i="3" l="1"/>
  <c r="I716" i="3" s="1"/>
  <c r="B717" i="3" l="1"/>
  <c r="G717" i="3" l="1"/>
  <c r="D717" i="3"/>
  <c r="E717" i="3" s="1"/>
  <c r="C717" i="3"/>
  <c r="H717" i="3" l="1"/>
  <c r="I717" i="3" s="1"/>
  <c r="B718" i="3" l="1"/>
  <c r="D718" i="3" l="1"/>
  <c r="E718" i="3" s="1"/>
  <c r="C718" i="3"/>
  <c r="G718" i="3"/>
  <c r="H718" i="3" l="1"/>
  <c r="I718" i="3" s="1"/>
  <c r="B719" i="3" s="1"/>
  <c r="C719" i="3" l="1"/>
  <c r="G719" i="3"/>
  <c r="D719" i="3"/>
  <c r="E719" i="3" s="1"/>
  <c r="H719" i="3" l="1"/>
  <c r="I719" i="3" s="1"/>
  <c r="B720" i="3" l="1"/>
  <c r="D720" i="3" l="1"/>
  <c r="E720" i="3" s="1"/>
  <c r="G720" i="3"/>
  <c r="C720" i="3"/>
  <c r="H720" i="3" l="1"/>
  <c r="I720" i="3" s="1"/>
  <c r="B721" i="3" l="1"/>
  <c r="D721" i="3" l="1"/>
  <c r="E721" i="3" s="1"/>
  <c r="C721" i="3"/>
  <c r="G721" i="3"/>
  <c r="H721" i="3" l="1"/>
  <c r="I721" i="3" s="1"/>
  <c r="B722" i="3" l="1"/>
  <c r="G722" i="3" l="1"/>
  <c r="D722" i="3"/>
  <c r="E722" i="3" s="1"/>
  <c r="C722" i="3"/>
  <c r="H722" i="3" l="1"/>
  <c r="I722" i="3" s="1"/>
  <c r="B723" i="3" l="1"/>
  <c r="G723" i="3" l="1"/>
  <c r="C723" i="3"/>
  <c r="D723" i="3"/>
  <c r="E723" i="3" s="1"/>
  <c r="H723" i="3" l="1"/>
  <c r="I723" i="3" s="1"/>
  <c r="B724" i="3" l="1"/>
  <c r="D724" i="3" l="1"/>
  <c r="E724" i="3" s="1"/>
  <c r="C724" i="3"/>
  <c r="G724" i="3"/>
  <c r="H724" i="3" l="1"/>
  <c r="I724" i="3" s="1"/>
  <c r="B725" i="3" l="1"/>
  <c r="G725" i="3" l="1"/>
  <c r="C725" i="3"/>
  <c r="D725" i="3"/>
  <c r="E725" i="3" s="1"/>
  <c r="H725" i="3" l="1"/>
  <c r="I725" i="3" s="1"/>
  <c r="B726" i="3" l="1"/>
  <c r="G726" i="3" l="1"/>
  <c r="C726" i="3"/>
  <c r="D726" i="3"/>
  <c r="E726" i="3" s="1"/>
  <c r="H726" i="3" l="1"/>
  <c r="I726" i="3" s="1"/>
  <c r="B727" i="3" l="1"/>
  <c r="G727" i="3" l="1"/>
  <c r="D727" i="3"/>
  <c r="E727" i="3" s="1"/>
  <c r="C727" i="3"/>
  <c r="H727" i="3" l="1"/>
  <c r="I727" i="3" s="1"/>
  <c r="B728" i="3" l="1"/>
  <c r="C728" i="3" l="1"/>
  <c r="D728" i="3"/>
  <c r="E728" i="3" s="1"/>
  <c r="G728" i="3"/>
  <c r="H728" i="3" l="1"/>
  <c r="I728" i="3" s="1"/>
  <c r="B729" i="3" l="1"/>
  <c r="G729" i="3" l="1"/>
  <c r="C729" i="3"/>
  <c r="D729" i="3"/>
  <c r="E729" i="3" s="1"/>
  <c r="H729" i="3" l="1"/>
  <c r="I729" i="3" s="1"/>
  <c r="B730" i="3" l="1"/>
  <c r="G730" i="3" l="1"/>
  <c r="C730" i="3"/>
  <c r="D730" i="3"/>
  <c r="E730" i="3" s="1"/>
  <c r="H730" i="3" l="1"/>
  <c r="I730" i="3" s="1"/>
  <c r="B731" i="3" l="1"/>
  <c r="C731" i="3" l="1"/>
  <c r="D731" i="3"/>
  <c r="E731" i="3" s="1"/>
  <c r="G731" i="3"/>
  <c r="H731" i="3" l="1"/>
  <c r="I731" i="3" s="1"/>
  <c r="B732" i="3" l="1"/>
  <c r="G732" i="3" l="1"/>
  <c r="C732" i="3"/>
  <c r="D732" i="3"/>
  <c r="E732" i="3" s="1"/>
  <c r="H732" i="3" l="1"/>
  <c r="I732" i="3" s="1"/>
  <c r="B733" i="3" l="1"/>
  <c r="C733" i="3" l="1"/>
  <c r="D733" i="3"/>
  <c r="E733" i="3" s="1"/>
  <c r="G733" i="3"/>
  <c r="H733" i="3" l="1"/>
  <c r="I733" i="3" s="1"/>
  <c r="B734" i="3" l="1"/>
  <c r="D734" i="3" l="1"/>
  <c r="E734" i="3" s="1"/>
  <c r="C734" i="3"/>
  <c r="G734" i="3"/>
  <c r="H734" i="3" l="1"/>
  <c r="I734" i="3" s="1"/>
  <c r="B735" i="3" s="1"/>
  <c r="C735" i="3" l="1"/>
  <c r="D735" i="3"/>
  <c r="E735" i="3" s="1"/>
  <c r="G735" i="3"/>
  <c r="H735" i="3" l="1"/>
  <c r="I735" i="3" s="1"/>
  <c r="B736" i="3" l="1"/>
  <c r="G736" i="3" l="1"/>
  <c r="C736" i="3"/>
  <c r="D736" i="3"/>
  <c r="E736" i="3" s="1"/>
  <c r="H736" i="3" l="1"/>
  <c r="I736" i="3" s="1"/>
  <c r="B737" i="3" l="1"/>
  <c r="G737" i="3" l="1"/>
  <c r="C737" i="3"/>
  <c r="D737" i="3"/>
  <c r="E737" i="3" s="1"/>
  <c r="H737" i="3" l="1"/>
  <c r="I737" i="3" s="1"/>
  <c r="B738" i="3" l="1"/>
  <c r="G738" i="3" l="1"/>
  <c r="C738" i="3"/>
  <c r="D738" i="3"/>
  <c r="E738" i="3" s="1"/>
  <c r="H738" i="3" l="1"/>
  <c r="I738" i="3" s="1"/>
  <c r="B739" i="3" l="1"/>
  <c r="G739" i="3" l="1"/>
  <c r="D739" i="3"/>
  <c r="E739" i="3" s="1"/>
  <c r="C739" i="3"/>
  <c r="H739" i="3" l="1"/>
  <c r="I739" i="3" s="1"/>
  <c r="B740" i="3" l="1"/>
  <c r="C740" i="3" l="1"/>
  <c r="D740" i="3"/>
  <c r="E740" i="3" s="1"/>
  <c r="G740" i="3"/>
  <c r="H740" i="3" l="1"/>
  <c r="I740" i="3" s="1"/>
  <c r="B741" i="3" l="1"/>
  <c r="G741" i="3" l="1"/>
  <c r="D741" i="3"/>
  <c r="E741" i="3" s="1"/>
  <c r="C741" i="3"/>
  <c r="H741" i="3" l="1"/>
  <c r="I741" i="3" s="1"/>
  <c r="B742" i="3" l="1"/>
  <c r="C742" i="3" l="1"/>
  <c r="D742" i="3"/>
  <c r="E742" i="3" s="1"/>
  <c r="G742" i="3"/>
  <c r="H742" i="3" l="1"/>
  <c r="I742" i="3" s="1"/>
  <c r="B743" i="3" l="1"/>
  <c r="G743" i="3" l="1"/>
  <c r="C743" i="3"/>
  <c r="D743" i="3"/>
  <c r="E743" i="3" s="1"/>
  <c r="H743" i="3" l="1"/>
  <c r="I743" i="3" s="1"/>
  <c r="B744" i="3" l="1"/>
  <c r="G744" i="3" l="1"/>
  <c r="C744" i="3"/>
  <c r="D744" i="3"/>
  <c r="E744" i="3" s="1"/>
  <c r="H744" i="3" l="1"/>
  <c r="I744" i="3" s="1"/>
  <c r="B745" i="3" l="1"/>
  <c r="D745" i="3" l="1"/>
  <c r="E745" i="3" s="1"/>
  <c r="C745" i="3"/>
  <c r="G745" i="3"/>
  <c r="H745" i="3" l="1"/>
  <c r="I745" i="3" s="1"/>
  <c r="B746" i="3" s="1"/>
  <c r="C746" i="3" l="1"/>
  <c r="D746" i="3"/>
  <c r="E746" i="3" s="1"/>
  <c r="G746" i="3"/>
  <c r="H746" i="3" l="1"/>
  <c r="I746" i="3" s="1"/>
  <c r="B747" i="3" l="1"/>
  <c r="G747" i="3" l="1"/>
  <c r="C747" i="3"/>
  <c r="D747" i="3"/>
  <c r="E747" i="3" s="1"/>
  <c r="H747" i="3" l="1"/>
  <c r="I747" i="3" s="1"/>
  <c r="B748" i="3" l="1"/>
  <c r="G748" i="3" l="1"/>
  <c r="D748" i="3"/>
  <c r="E748" i="3" s="1"/>
  <c r="C748" i="3"/>
  <c r="H748" i="3" l="1"/>
  <c r="I748" i="3" s="1"/>
  <c r="B749" i="3" l="1"/>
  <c r="C749" i="3" l="1"/>
  <c r="D749" i="3"/>
  <c r="E749" i="3" s="1"/>
  <c r="G749" i="3"/>
  <c r="H749" i="3" l="1"/>
  <c r="I749" i="3" s="1"/>
  <c r="B750" i="3" l="1"/>
  <c r="G750" i="3" l="1"/>
  <c r="C750" i="3"/>
  <c r="D750" i="3"/>
  <c r="E750" i="3" s="1"/>
  <c r="H750" i="3" l="1"/>
  <c r="I750" i="3" s="1"/>
  <c r="B751" i="3" l="1"/>
  <c r="C751" i="3" l="1"/>
  <c r="G751" i="3"/>
  <c r="D751" i="3"/>
  <c r="E751" i="3" s="1"/>
  <c r="H751" i="3" l="1"/>
  <c r="I751" i="3" s="1"/>
  <c r="B752" i="3" l="1"/>
  <c r="C752" i="3" l="1"/>
  <c r="D752" i="3"/>
  <c r="E752" i="3" s="1"/>
  <c r="G752" i="3"/>
  <c r="H752" i="3" l="1"/>
  <c r="I752" i="3" s="1"/>
  <c r="B753" i="3" l="1"/>
  <c r="C753" i="3" l="1"/>
  <c r="D753" i="3"/>
  <c r="E753" i="3" s="1"/>
  <c r="G753" i="3"/>
  <c r="H753" i="3" l="1"/>
  <c r="I753" i="3" s="1"/>
  <c r="B754" i="3" l="1"/>
  <c r="C754" i="3" l="1"/>
  <c r="D754" i="3"/>
  <c r="E754" i="3" s="1"/>
  <c r="G754" i="3"/>
  <c r="H754" i="3" l="1"/>
  <c r="I754" i="3" s="1"/>
  <c r="B755" i="3" l="1"/>
  <c r="G755" i="3" l="1"/>
  <c r="C755" i="3"/>
  <c r="D755" i="3"/>
  <c r="E755" i="3" s="1"/>
  <c r="H755" i="3" l="1"/>
  <c r="I755" i="3" s="1"/>
  <c r="B756" i="3" l="1"/>
  <c r="C756" i="3" l="1"/>
  <c r="D756" i="3"/>
  <c r="E756" i="3" s="1"/>
  <c r="G756" i="3"/>
  <c r="H756" i="3" l="1"/>
  <c r="I756" i="3" s="1"/>
  <c r="B757" i="3" l="1"/>
  <c r="C757" i="3" l="1"/>
  <c r="D757" i="3"/>
  <c r="E757" i="3" s="1"/>
  <c r="G757" i="3"/>
  <c r="H757" i="3" l="1"/>
  <c r="I757" i="3" s="1"/>
  <c r="B758" i="3" l="1"/>
  <c r="D758" i="3" l="1"/>
  <c r="E758" i="3" s="1"/>
  <c r="C758" i="3"/>
  <c r="G758" i="3"/>
  <c r="H758" i="3" l="1"/>
  <c r="I758" i="3" s="1"/>
  <c r="B759" i="3" s="1"/>
  <c r="G759" i="3" l="1"/>
  <c r="D759" i="3"/>
  <c r="E759" i="3" s="1"/>
  <c r="C759" i="3"/>
  <c r="H759" i="3" l="1"/>
  <c r="I759" i="3" s="1"/>
  <c r="B760" i="3" l="1"/>
  <c r="C760" i="3" l="1"/>
  <c r="G760" i="3"/>
  <c r="D760" i="3"/>
  <c r="E760" i="3" s="1"/>
  <c r="H760" i="3" l="1"/>
  <c r="I760" i="3" s="1"/>
  <c r="B761" i="3" l="1"/>
  <c r="C761" i="3" l="1"/>
  <c r="D761" i="3"/>
  <c r="E761" i="3" s="1"/>
  <c r="G761" i="3"/>
  <c r="H761" i="3" l="1"/>
  <c r="I761" i="3" s="1"/>
  <c r="B762" i="3" s="1"/>
  <c r="G762" i="3" l="1"/>
  <c r="D762" i="3"/>
  <c r="E762" i="3" s="1"/>
  <c r="C762" i="3"/>
  <c r="H762" i="3" l="1"/>
  <c r="I762" i="3" s="1"/>
  <c r="B763" i="3" l="1"/>
  <c r="D763" i="3" l="1"/>
  <c r="E763" i="3" s="1"/>
  <c r="C763" i="3"/>
  <c r="G763" i="3"/>
  <c r="H763" i="3" l="1"/>
  <c r="I763" i="3" s="1"/>
  <c r="B764" i="3" s="1"/>
  <c r="C764" i="3" l="1"/>
  <c r="D764" i="3"/>
  <c r="E764" i="3" s="1"/>
  <c r="G764" i="3"/>
  <c r="H764" i="3" l="1"/>
  <c r="I764" i="3" s="1"/>
  <c r="B765" i="3" l="1"/>
  <c r="G765" i="3" s="1"/>
  <c r="C765" i="3" l="1"/>
  <c r="D765" i="3"/>
  <c r="E765" i="3" l="1"/>
  <c r="H765" i="3" s="1"/>
  <c r="I765" i="3" s="1"/>
  <c r="B766" i="3" l="1"/>
  <c r="D766" i="3" l="1"/>
  <c r="E766" i="3" s="1"/>
  <c r="G766" i="3"/>
  <c r="C766" i="3"/>
  <c r="H766" i="3" l="1"/>
  <c r="I766" i="3" s="1"/>
  <c r="B767" i="3" s="1"/>
  <c r="C767" i="3" l="1"/>
  <c r="D767" i="3"/>
  <c r="E767" i="3" s="1"/>
  <c r="G767" i="3"/>
  <c r="H767" i="3" l="1"/>
  <c r="I767" i="3" s="1"/>
  <c r="B768" i="3" s="1"/>
  <c r="D768" i="3" l="1"/>
  <c r="E768" i="3" s="1"/>
  <c r="C768" i="3"/>
  <c r="G768" i="3"/>
  <c r="H768" i="3" l="1"/>
  <c r="I768" i="3" s="1"/>
  <c r="B769" i="3" s="1"/>
  <c r="D769" i="3" s="1"/>
  <c r="E769" i="3" s="1"/>
  <c r="G769" i="3" l="1"/>
  <c r="H769" i="3" s="1"/>
  <c r="I769" i="3" s="1"/>
  <c r="B770" i="3" s="1"/>
  <c r="C769" i="3"/>
  <c r="C770" i="3" l="1"/>
  <c r="D770" i="3"/>
  <c r="E770" i="3" s="1"/>
  <c r="G770" i="3"/>
  <c r="H770" i="3" l="1"/>
  <c r="I770" i="3" s="1"/>
  <c r="B771" i="3" l="1"/>
  <c r="G771" i="3" l="1"/>
  <c r="D771" i="3"/>
  <c r="E771" i="3" s="1"/>
  <c r="C771" i="3"/>
  <c r="H771" i="3" l="1"/>
  <c r="I771" i="3" s="1"/>
  <c r="B772" i="3" l="1"/>
  <c r="D772" i="3" l="1"/>
  <c r="E772" i="3" s="1"/>
  <c r="C772" i="3"/>
  <c r="G772" i="3"/>
  <c r="H772" i="3" l="1"/>
  <c r="I772" i="3" s="1"/>
  <c r="B773" i="3" s="1"/>
  <c r="D773" i="3" l="1"/>
  <c r="E773" i="3" s="1"/>
  <c r="C773" i="3"/>
  <c r="G773" i="3"/>
  <c r="H773" i="3" l="1"/>
  <c r="I773" i="3" s="1"/>
  <c r="B774" i="3" s="1"/>
  <c r="G774" i="3" l="1"/>
  <c r="D774" i="3"/>
  <c r="E774" i="3" s="1"/>
  <c r="C774" i="3"/>
  <c r="H774" i="3" l="1"/>
  <c r="I774" i="3" s="1"/>
  <c r="B775" i="3" l="1"/>
  <c r="C775" i="3" l="1"/>
  <c r="G775" i="3"/>
  <c r="D775" i="3"/>
  <c r="E775" i="3" s="1"/>
  <c r="H775" i="3" l="1"/>
  <c r="I775" i="3" s="1"/>
  <c r="B776" i="3" l="1"/>
  <c r="D776" i="3" l="1"/>
  <c r="E776" i="3" s="1"/>
  <c r="C776" i="3"/>
  <c r="G776" i="3"/>
  <c r="H776" i="3" l="1"/>
  <c r="I776" i="3" s="1"/>
  <c r="B777" i="3" s="1"/>
  <c r="G777" i="3" l="1"/>
  <c r="C777" i="3"/>
  <c r="D777" i="3"/>
  <c r="E777" i="3" s="1"/>
  <c r="H777" i="3" l="1"/>
  <c r="I777" i="3" s="1"/>
  <c r="B778" i="3" l="1"/>
  <c r="C778" i="3" l="1"/>
  <c r="D778" i="3"/>
  <c r="E778" i="3" s="1"/>
  <c r="G778" i="3"/>
  <c r="H778" i="3" l="1"/>
  <c r="I778" i="3" s="1"/>
  <c r="B779" i="3" l="1"/>
  <c r="D779" i="3" l="1"/>
  <c r="E779" i="3" s="1"/>
  <c r="C779" i="3"/>
  <c r="G779" i="3"/>
  <c r="H779" i="3" l="1"/>
  <c r="I779" i="3" s="1"/>
  <c r="B780" i="3" s="1"/>
  <c r="G780" i="3" l="1"/>
  <c r="D780" i="3"/>
  <c r="E780" i="3" s="1"/>
  <c r="C780" i="3"/>
  <c r="H780" i="3" l="1"/>
  <c r="I780" i="3" s="1"/>
  <c r="B781" i="3" l="1"/>
  <c r="D781" i="3" l="1"/>
  <c r="E781" i="3" s="1"/>
  <c r="C781" i="3"/>
  <c r="G781" i="3"/>
  <c r="H781" i="3" l="1"/>
  <c r="I781" i="3" s="1"/>
  <c r="B782" i="3" l="1"/>
  <c r="D782" i="3" l="1"/>
  <c r="E782" i="3" s="1"/>
  <c r="C782" i="3"/>
  <c r="G782" i="3"/>
  <c r="H782" i="3" l="1"/>
  <c r="I782" i="3" s="1"/>
  <c r="B783" i="3" s="1"/>
  <c r="D783" i="3" l="1"/>
  <c r="E783" i="3" s="1"/>
  <c r="C783" i="3"/>
  <c r="G783" i="3"/>
  <c r="H783" i="3" l="1"/>
  <c r="I783" i="3" s="1"/>
  <c r="B784" i="3" l="1"/>
  <c r="D784" i="3" l="1"/>
  <c r="E784" i="3" s="1"/>
  <c r="C784" i="3"/>
  <c r="G784" i="3"/>
  <c r="H784" i="3" l="1"/>
  <c r="I784" i="3" s="1"/>
  <c r="B785" i="3" s="1"/>
  <c r="G785" i="3" l="1"/>
  <c r="C785" i="3"/>
  <c r="D785" i="3"/>
  <c r="E785" i="3" s="1"/>
  <c r="H785" i="3" l="1"/>
  <c r="I785" i="3" s="1"/>
  <c r="B786" i="3" l="1"/>
  <c r="D786" i="3" l="1"/>
  <c r="E786" i="3" s="1"/>
  <c r="C786" i="3"/>
  <c r="G786" i="3"/>
  <c r="H786" i="3" l="1"/>
  <c r="I786" i="3" s="1"/>
  <c r="B787" i="3" s="1"/>
  <c r="C787" i="3" l="1"/>
  <c r="D787" i="3"/>
  <c r="E787" i="3" s="1"/>
  <c r="G787" i="3"/>
  <c r="H787" i="3" l="1"/>
  <c r="I787" i="3" s="1"/>
  <c r="B788" i="3" l="1"/>
  <c r="D788" i="3" l="1"/>
  <c r="E788" i="3" s="1"/>
  <c r="G788" i="3"/>
  <c r="C788" i="3"/>
  <c r="H788" i="3" l="1"/>
  <c r="I788" i="3" s="1"/>
  <c r="B789" i="3" l="1"/>
  <c r="D789" i="3" l="1"/>
  <c r="E789" i="3" s="1"/>
  <c r="C789" i="3"/>
  <c r="G789" i="3"/>
  <c r="H789" i="3" l="1"/>
  <c r="I789" i="3" s="1"/>
  <c r="B790" i="3" l="1"/>
  <c r="C790" i="3" l="1"/>
  <c r="D790" i="3"/>
  <c r="E790" i="3" s="1"/>
  <c r="G790" i="3"/>
  <c r="H790" i="3" l="1"/>
  <c r="I790" i="3" s="1"/>
  <c r="B791" i="3" l="1"/>
  <c r="G791" i="3" l="1"/>
  <c r="C791" i="3"/>
  <c r="D791" i="3"/>
  <c r="E791" i="3" s="1"/>
  <c r="H791" i="3" l="1"/>
  <c r="I791" i="3" s="1"/>
  <c r="B792" i="3" l="1"/>
  <c r="D792" i="3" l="1"/>
  <c r="E792" i="3" s="1"/>
  <c r="G792" i="3"/>
  <c r="C792" i="3"/>
  <c r="H792" i="3" l="1"/>
  <c r="I792" i="3" s="1"/>
  <c r="B793" i="3" l="1"/>
  <c r="D793" i="3" l="1"/>
  <c r="E793" i="3" s="1"/>
  <c r="C793" i="3"/>
  <c r="G793" i="3"/>
  <c r="H793" i="3" l="1"/>
  <c r="I793" i="3" s="1"/>
  <c r="B794" i="3" l="1"/>
  <c r="G794" i="3" l="1"/>
  <c r="C794" i="3"/>
  <c r="D794" i="3"/>
  <c r="E794" i="3" s="1"/>
  <c r="H794" i="3" l="1"/>
  <c r="I794" i="3" s="1"/>
  <c r="B795" i="3" l="1"/>
  <c r="G795" i="3" l="1"/>
  <c r="D795" i="3"/>
  <c r="E795" i="3" s="1"/>
  <c r="C795" i="3"/>
  <c r="H795" i="3" l="1"/>
  <c r="I795" i="3" s="1"/>
  <c r="B796" i="3" l="1"/>
  <c r="C796" i="3" l="1"/>
  <c r="D796" i="3"/>
  <c r="E796" i="3" s="1"/>
  <c r="G796" i="3"/>
  <c r="H796" i="3" l="1"/>
  <c r="I796" i="3" s="1"/>
  <c r="B797" i="3" l="1"/>
  <c r="G797" i="3" l="1"/>
  <c r="D797" i="3"/>
  <c r="E797" i="3" s="1"/>
  <c r="C797" i="3"/>
  <c r="H797" i="3" l="1"/>
  <c r="I797" i="3" s="1"/>
  <c r="B798" i="3" l="1"/>
  <c r="G798" i="3" l="1"/>
  <c r="D798" i="3"/>
  <c r="E798" i="3" s="1"/>
  <c r="C798" i="3"/>
  <c r="H798" i="3" l="1"/>
  <c r="I798" i="3" s="1"/>
  <c r="B799" i="3" l="1"/>
  <c r="D799" i="3" l="1"/>
  <c r="E799" i="3" s="1"/>
  <c r="C799" i="3"/>
  <c r="G799" i="3"/>
  <c r="H799" i="3" l="1"/>
  <c r="I799" i="3" s="1"/>
  <c r="B800" i="3" s="1"/>
  <c r="G800" i="3" l="1"/>
  <c r="D800" i="3"/>
  <c r="E800" i="3" s="1"/>
  <c r="C800" i="3"/>
  <c r="H800" i="3" l="1"/>
  <c r="I800" i="3" s="1"/>
  <c r="B801" i="3" l="1"/>
  <c r="C801" i="3" l="1"/>
  <c r="G801" i="3"/>
  <c r="D801" i="3"/>
  <c r="E801" i="3" s="1"/>
  <c r="H801" i="3" l="1"/>
  <c r="I801" i="3" s="1"/>
  <c r="B802" i="3" l="1"/>
  <c r="D802" i="3" l="1"/>
  <c r="E802" i="3" s="1"/>
  <c r="C802" i="3"/>
  <c r="G802" i="3"/>
  <c r="H802" i="3" l="1"/>
  <c r="I802" i="3" s="1"/>
  <c r="B803" i="3" s="1"/>
  <c r="G803" i="3" l="1"/>
  <c r="C803" i="3"/>
  <c r="D803" i="3"/>
  <c r="E803" i="3" s="1"/>
  <c r="H803" i="3" l="1"/>
  <c r="I803" i="3" s="1"/>
  <c r="B804" i="3" l="1"/>
  <c r="G804" i="3" l="1"/>
  <c r="C804" i="3"/>
  <c r="D804" i="3"/>
  <c r="E804" i="3" s="1"/>
  <c r="H804" i="3" l="1"/>
  <c r="I804" i="3" s="1"/>
  <c r="B805" i="3" l="1"/>
  <c r="D805" i="3" l="1"/>
  <c r="E805" i="3" s="1"/>
  <c r="C805" i="3"/>
  <c r="G805" i="3"/>
  <c r="H805" i="3" s="1"/>
  <c r="I805" i="3" s="1"/>
  <c r="B806" i="3" l="1"/>
  <c r="G806" i="3" l="1"/>
  <c r="C806" i="3"/>
  <c r="D806" i="3"/>
  <c r="E806" i="3" s="1"/>
  <c r="H806" i="3" l="1"/>
  <c r="I806" i="3" s="1"/>
  <c r="B807" i="3" l="1"/>
  <c r="C807" i="3" l="1"/>
  <c r="G807" i="3"/>
  <c r="D807" i="3"/>
  <c r="E807" i="3" s="1"/>
  <c r="H807" i="3" l="1"/>
  <c r="I807" i="3" s="1"/>
  <c r="B808" i="3" l="1"/>
  <c r="D808" i="3" l="1"/>
  <c r="E808" i="3" s="1"/>
  <c r="C808" i="3"/>
  <c r="G808" i="3"/>
  <c r="H808" i="3" l="1"/>
  <c r="I808" i="3" s="1"/>
  <c r="B809" i="3" s="1"/>
  <c r="G809" i="3" l="1"/>
  <c r="D809" i="3"/>
  <c r="E809" i="3" s="1"/>
  <c r="C809" i="3"/>
  <c r="H809" i="3" l="1"/>
  <c r="I809" i="3" s="1"/>
  <c r="B810" i="3" l="1"/>
  <c r="C810" i="3" l="1"/>
  <c r="G810" i="3"/>
  <c r="D810" i="3"/>
  <c r="E810" i="3" s="1"/>
  <c r="H810" i="3" l="1"/>
  <c r="I810" i="3" s="1"/>
  <c r="B811" i="3" l="1"/>
  <c r="C811" i="3" l="1"/>
  <c r="D811" i="3"/>
  <c r="E811" i="3" s="1"/>
  <c r="G811" i="3"/>
  <c r="H811" i="3" l="1"/>
  <c r="I811" i="3" s="1"/>
  <c r="B812" i="3" l="1"/>
  <c r="C812" i="3" l="1"/>
  <c r="D812" i="3"/>
  <c r="E812" i="3" s="1"/>
  <c r="G812" i="3"/>
  <c r="H812" i="3" l="1"/>
  <c r="I812" i="3" s="1"/>
  <c r="B813" i="3" l="1"/>
  <c r="C813" i="3" l="1"/>
  <c r="D813" i="3"/>
  <c r="E813" i="3" s="1"/>
  <c r="G813" i="3"/>
  <c r="H813" i="3" l="1"/>
  <c r="I813" i="3" s="1"/>
  <c r="B814" i="3" l="1"/>
  <c r="G814" i="3" l="1"/>
  <c r="D814" i="3"/>
  <c r="E814" i="3" s="1"/>
  <c r="C814" i="3"/>
  <c r="H814" i="3" l="1"/>
  <c r="I814" i="3" s="1"/>
  <c r="B815" i="3" l="1"/>
  <c r="C815" i="3" l="1"/>
  <c r="G815" i="3"/>
  <c r="D815" i="3"/>
  <c r="E815" i="3" s="1"/>
  <c r="H815" i="3" l="1"/>
  <c r="I815" i="3" s="1"/>
  <c r="B816" i="3" l="1"/>
  <c r="D816" i="3" l="1"/>
  <c r="E816" i="3" s="1"/>
  <c r="C816" i="3"/>
  <c r="G816" i="3"/>
  <c r="H816" i="3" l="1"/>
  <c r="I816" i="3" s="1"/>
  <c r="B817" i="3" s="1"/>
  <c r="C817" i="3" l="1"/>
  <c r="D817" i="3"/>
  <c r="E817" i="3" s="1"/>
  <c r="G817" i="3"/>
  <c r="H817" i="3" l="1"/>
  <c r="I817" i="3" s="1"/>
  <c r="B818" i="3" l="1"/>
  <c r="C818" i="3" l="1"/>
  <c r="D818" i="3"/>
  <c r="E818" i="3" s="1"/>
  <c r="G818" i="3"/>
  <c r="H818" i="3" l="1"/>
  <c r="I818" i="3" s="1"/>
  <c r="B819" i="3" l="1"/>
  <c r="G819" i="3" l="1"/>
  <c r="C819" i="3"/>
  <c r="D819" i="3"/>
  <c r="E819" i="3" s="1"/>
  <c r="H819" i="3" l="1"/>
  <c r="I819" i="3" s="1"/>
  <c r="B820" i="3" l="1"/>
  <c r="G820" i="3" l="1"/>
  <c r="D820" i="3"/>
  <c r="E820" i="3" s="1"/>
  <c r="C820" i="3"/>
  <c r="H820" i="3" l="1"/>
  <c r="I820" i="3" s="1"/>
  <c r="B821" i="3" l="1"/>
  <c r="D821" i="3" l="1"/>
  <c r="E821" i="3" s="1"/>
  <c r="C821" i="3"/>
  <c r="G821" i="3"/>
  <c r="H821" i="3" l="1"/>
  <c r="I821" i="3" s="1"/>
  <c r="B822" i="3" s="1"/>
  <c r="G822" i="3" l="1"/>
  <c r="C822" i="3"/>
  <c r="D822" i="3"/>
  <c r="E822" i="3" s="1"/>
  <c r="H822" i="3" l="1"/>
  <c r="I822" i="3" s="1"/>
  <c r="B823" i="3" l="1"/>
  <c r="D823" i="3" l="1"/>
  <c r="E823" i="3" s="1"/>
  <c r="G823" i="3"/>
  <c r="C823" i="3"/>
  <c r="H823" i="3" l="1"/>
  <c r="I823" i="3" s="1"/>
  <c r="B824" i="3" s="1"/>
  <c r="C824" i="3" l="1"/>
  <c r="D824" i="3"/>
  <c r="E824" i="3" s="1"/>
  <c r="G824" i="3"/>
  <c r="H824" i="3" l="1"/>
  <c r="I824" i="3" s="1"/>
  <c r="B825" i="3" l="1"/>
  <c r="G825" i="3" l="1"/>
  <c r="C825" i="3"/>
  <c r="D825" i="3"/>
  <c r="E825" i="3" s="1"/>
  <c r="H825" i="3" l="1"/>
  <c r="I825" i="3" s="1"/>
  <c r="B826" i="3" l="1"/>
  <c r="D826" i="3" l="1"/>
  <c r="E826" i="3" s="1"/>
  <c r="G826" i="3"/>
  <c r="C826" i="3"/>
  <c r="H826" i="3" l="1"/>
  <c r="I826" i="3" s="1"/>
  <c r="B827" i="3" s="1"/>
  <c r="D827" i="3" l="1"/>
  <c r="E827" i="3" s="1"/>
  <c r="G827" i="3"/>
  <c r="C827" i="3"/>
  <c r="H827" i="3" l="1"/>
  <c r="I827" i="3" s="1"/>
  <c r="B828" i="3" s="1"/>
  <c r="D828" i="3" l="1"/>
  <c r="E828" i="3" s="1"/>
  <c r="C828" i="3"/>
  <c r="G828" i="3"/>
  <c r="H828" i="3" l="1"/>
  <c r="I828" i="3" s="1"/>
  <c r="B829" i="3" s="1"/>
  <c r="D829" i="3" l="1"/>
  <c r="E829" i="3" s="1"/>
  <c r="C829" i="3"/>
  <c r="G829" i="3"/>
  <c r="H829" i="3" l="1"/>
  <c r="I829" i="3" s="1"/>
  <c r="B830" i="3" s="1"/>
  <c r="D830" i="3" l="1"/>
  <c r="E830" i="3" s="1"/>
  <c r="C830" i="3"/>
  <c r="G830" i="3"/>
  <c r="H830" i="3" s="1"/>
  <c r="I830" i="3" s="1"/>
  <c r="B831" i="3" l="1"/>
  <c r="D831" i="3" l="1"/>
  <c r="E831" i="3" s="1"/>
  <c r="C831" i="3"/>
  <c r="G831" i="3"/>
  <c r="H831" i="3" l="1"/>
  <c r="I831" i="3" s="1"/>
  <c r="B832" i="3" s="1"/>
  <c r="D832" i="3" l="1"/>
  <c r="E832" i="3" s="1"/>
  <c r="C832" i="3"/>
  <c r="G832" i="3"/>
  <c r="H832" i="3" l="1"/>
  <c r="I832" i="3" s="1"/>
  <c r="B833" i="3" s="1"/>
  <c r="G833" i="3" l="1"/>
  <c r="D833" i="3"/>
  <c r="E833" i="3" s="1"/>
  <c r="C833" i="3"/>
  <c r="H833" i="3" l="1"/>
  <c r="I833" i="3" s="1"/>
  <c r="B834" i="3" l="1"/>
  <c r="D834" i="3" l="1"/>
  <c r="E834" i="3" s="1"/>
  <c r="C834" i="3"/>
  <c r="G834" i="3"/>
  <c r="H834" i="3" l="1"/>
  <c r="I834" i="3" s="1"/>
  <c r="B835" i="3" s="1"/>
  <c r="C835" i="3" l="1"/>
  <c r="D835" i="3"/>
  <c r="E835" i="3" s="1"/>
  <c r="G835" i="3"/>
  <c r="H835" i="3" l="1"/>
  <c r="I835" i="3" s="1"/>
  <c r="B836" i="3" s="1"/>
  <c r="G836" i="3" l="1"/>
  <c r="C836" i="3"/>
  <c r="D836" i="3"/>
  <c r="E836" i="3" s="1"/>
  <c r="H836" i="3" l="1"/>
  <c r="I836" i="3" s="1"/>
  <c r="B837" i="3" l="1"/>
  <c r="G837" i="3" l="1"/>
  <c r="D837" i="3"/>
  <c r="E837" i="3" s="1"/>
  <c r="C837" i="3"/>
  <c r="H837" i="3" l="1"/>
  <c r="I837" i="3" s="1"/>
  <c r="B838" i="3" l="1"/>
  <c r="G838" i="3" l="1"/>
  <c r="D838" i="3"/>
  <c r="E838" i="3" s="1"/>
  <c r="C838" i="3"/>
  <c r="H838" i="3" l="1"/>
  <c r="I838" i="3" s="1"/>
  <c r="B839" i="3" l="1"/>
  <c r="D839" i="3" l="1"/>
  <c r="E839" i="3" s="1"/>
  <c r="C839" i="3"/>
  <c r="G839" i="3"/>
  <c r="H839" i="3" l="1"/>
  <c r="I839" i="3" s="1"/>
  <c r="B840" i="3" l="1"/>
  <c r="G840" i="3" l="1"/>
  <c r="D840" i="3"/>
  <c r="E840" i="3" s="1"/>
  <c r="C840" i="3"/>
  <c r="H840" i="3" l="1"/>
  <c r="I840" i="3" s="1"/>
  <c r="B841" i="3" l="1"/>
  <c r="C841" i="3" l="1"/>
  <c r="G841" i="3"/>
  <c r="D841" i="3"/>
  <c r="E841" i="3" s="1"/>
  <c r="H841" i="3" l="1"/>
  <c r="I841" i="3" s="1"/>
  <c r="B842" i="3" l="1"/>
  <c r="D842" i="3" l="1"/>
  <c r="E842" i="3" s="1"/>
  <c r="C842" i="3"/>
  <c r="G842" i="3"/>
  <c r="H842" i="3" l="1"/>
  <c r="I842" i="3" s="1"/>
  <c r="B843" i="3" s="1"/>
  <c r="G843" i="3" l="1"/>
  <c r="D843" i="3"/>
  <c r="E843" i="3" s="1"/>
  <c r="C843" i="3"/>
  <c r="H843" i="3" l="1"/>
  <c r="I843" i="3" s="1"/>
  <c r="B844" i="3" l="1"/>
  <c r="C844" i="3" l="1"/>
  <c r="G844" i="3"/>
  <c r="D844" i="3"/>
  <c r="E844" i="3" s="1"/>
  <c r="H844" i="3" l="1"/>
  <c r="I844" i="3" s="1"/>
  <c r="B845" i="3" l="1"/>
  <c r="D845" i="3" l="1"/>
  <c r="E845" i="3" s="1"/>
  <c r="C845" i="3"/>
  <c r="G845" i="3"/>
  <c r="H845" i="3" l="1"/>
  <c r="I845" i="3" s="1"/>
  <c r="B846" i="3" s="1"/>
  <c r="G846" i="3" l="1"/>
  <c r="D846" i="3"/>
  <c r="E846" i="3" s="1"/>
  <c r="C846" i="3"/>
  <c r="H846" i="3" l="1"/>
  <c r="I846" i="3" s="1"/>
  <c r="B847" i="3" l="1"/>
  <c r="G847" i="3" l="1"/>
  <c r="C847" i="3"/>
  <c r="D847" i="3"/>
  <c r="E847" i="3" s="1"/>
  <c r="H847" i="3" l="1"/>
  <c r="I847" i="3" s="1"/>
  <c r="B848" i="3" l="1"/>
  <c r="C848" i="3" l="1"/>
  <c r="D848" i="3"/>
  <c r="E848" i="3" s="1"/>
  <c r="G848" i="3"/>
  <c r="H848" i="3" l="1"/>
  <c r="I848" i="3" s="1"/>
  <c r="B849" i="3" l="1"/>
  <c r="D849" i="3" l="1"/>
  <c r="E849" i="3" s="1"/>
  <c r="C849" i="3"/>
  <c r="G849" i="3"/>
  <c r="H849" i="3" l="1"/>
  <c r="I849" i="3" s="1"/>
  <c r="B850" i="3" s="1"/>
  <c r="G850" i="3" l="1"/>
  <c r="D850" i="3"/>
  <c r="E850" i="3" s="1"/>
  <c r="C850" i="3"/>
  <c r="H850" i="3" l="1"/>
  <c r="I850" i="3" s="1"/>
  <c r="B851" i="3" l="1"/>
  <c r="D851" i="3" l="1"/>
  <c r="E851" i="3" s="1"/>
  <c r="C851" i="3"/>
  <c r="G851" i="3"/>
  <c r="H851" i="3" s="1"/>
  <c r="I851" i="3" s="1"/>
  <c r="B852" i="3" l="1"/>
  <c r="D852" i="3" l="1"/>
  <c r="E852" i="3" s="1"/>
  <c r="G852" i="3"/>
  <c r="C852" i="3"/>
  <c r="H852" i="3" l="1"/>
  <c r="I852" i="3" s="1"/>
  <c r="B853" i="3" s="1"/>
  <c r="D853" i="3" l="1"/>
  <c r="E853" i="3" s="1"/>
  <c r="G853" i="3"/>
  <c r="C853" i="3"/>
  <c r="H853" i="3" l="1"/>
  <c r="I853" i="3" s="1"/>
  <c r="B854" i="3" s="1"/>
  <c r="D854" i="3" l="1"/>
  <c r="E854" i="3" s="1"/>
  <c r="C854" i="3"/>
  <c r="G854" i="3"/>
  <c r="H854" i="3" l="1"/>
  <c r="I854" i="3" s="1"/>
  <c r="B855" i="3" l="1"/>
  <c r="D855" i="3" l="1"/>
  <c r="E855" i="3" s="1"/>
  <c r="C855" i="3"/>
  <c r="G855" i="3"/>
  <c r="H855" i="3" l="1"/>
  <c r="I855" i="3" s="1"/>
  <c r="B856" i="3" s="1"/>
  <c r="G856" i="3" l="1"/>
  <c r="D856" i="3"/>
  <c r="E856" i="3" s="1"/>
  <c r="C856" i="3"/>
  <c r="H856" i="3" l="1"/>
  <c r="I856" i="3" s="1"/>
  <c r="B857" i="3" s="1"/>
  <c r="C857" i="3" l="1"/>
  <c r="G857" i="3"/>
  <c r="D857" i="3"/>
  <c r="E857" i="3" s="1"/>
  <c r="H857" i="3" l="1"/>
  <c r="I857" i="3" s="1"/>
  <c r="B858" i="3" l="1"/>
  <c r="C858" i="3" l="1"/>
  <c r="D858" i="3"/>
  <c r="E858" i="3" s="1"/>
  <c r="G858" i="3"/>
  <c r="H858" i="3" l="1"/>
  <c r="I858" i="3" s="1"/>
  <c r="B859" i="3" l="1"/>
  <c r="G859" i="3" l="1"/>
  <c r="C859" i="3"/>
  <c r="D859" i="3"/>
  <c r="E859" i="3" s="1"/>
  <c r="H859" i="3" l="1"/>
  <c r="I859" i="3" s="1"/>
  <c r="B860" i="3" l="1"/>
  <c r="D860" i="3" l="1"/>
  <c r="E860" i="3" s="1"/>
  <c r="C860" i="3"/>
  <c r="G860" i="3"/>
  <c r="H860" i="3" l="1"/>
  <c r="I860" i="3" s="1"/>
  <c r="B861" i="3" l="1"/>
  <c r="D861" i="3" l="1"/>
  <c r="E861" i="3" s="1"/>
  <c r="C861" i="3"/>
  <c r="G861" i="3"/>
  <c r="H861" i="3" l="1"/>
  <c r="I861" i="3" s="1"/>
  <c r="B862" i="3" s="1"/>
  <c r="G862" i="3" l="1"/>
  <c r="C862" i="3"/>
  <c r="D862" i="3"/>
  <c r="E862" i="3" s="1"/>
  <c r="H862" i="3" l="1"/>
  <c r="I862" i="3" s="1"/>
  <c r="B863" i="3" l="1"/>
  <c r="D863" i="3" l="1"/>
  <c r="E863" i="3" s="1"/>
  <c r="C863" i="3"/>
  <c r="G863" i="3"/>
  <c r="H863" i="3" l="1"/>
  <c r="I863" i="3" s="1"/>
  <c r="B864" i="3" l="1"/>
  <c r="C864" i="3" l="1"/>
  <c r="D864" i="3"/>
  <c r="E864" i="3" s="1"/>
  <c r="G864" i="3"/>
  <c r="H864" i="3" l="1"/>
  <c r="I864" i="3" s="1"/>
  <c r="B865" i="3" l="1"/>
  <c r="D865" i="3" l="1"/>
  <c r="E865" i="3" s="1"/>
  <c r="C865" i="3"/>
  <c r="G865" i="3"/>
  <c r="H865" i="3" l="1"/>
  <c r="I865" i="3" s="1"/>
  <c r="B866" i="3" s="1"/>
  <c r="G866" i="3" l="1"/>
  <c r="C866" i="3"/>
  <c r="D866" i="3"/>
  <c r="E866" i="3" s="1"/>
  <c r="H866" i="3" l="1"/>
  <c r="I866" i="3" s="1"/>
  <c r="B867" i="3" l="1"/>
  <c r="C867" i="3" l="1"/>
  <c r="D867" i="3"/>
  <c r="E867" i="3" s="1"/>
  <c r="G867" i="3"/>
  <c r="H867" i="3" l="1"/>
  <c r="I867" i="3" s="1"/>
  <c r="B868" i="3" l="1"/>
  <c r="C868" i="3" l="1"/>
  <c r="D868" i="3"/>
  <c r="E868" i="3" s="1"/>
  <c r="G868" i="3"/>
  <c r="H868" i="3" l="1"/>
  <c r="I868" i="3" s="1"/>
  <c r="B869" i="3" l="1"/>
  <c r="G869" i="3" l="1"/>
  <c r="D869" i="3"/>
  <c r="E869" i="3" s="1"/>
  <c r="C869" i="3"/>
  <c r="H869" i="3" l="1"/>
  <c r="I869" i="3" s="1"/>
  <c r="B870" i="3" l="1"/>
  <c r="D870" i="3" l="1"/>
  <c r="E870" i="3" s="1"/>
  <c r="C870" i="3"/>
  <c r="G870" i="3"/>
  <c r="H870" i="3" l="1"/>
  <c r="I870" i="3" s="1"/>
  <c r="B871" i="3" l="1"/>
  <c r="D871" i="3" l="1"/>
  <c r="E871" i="3" s="1"/>
  <c r="C871" i="3"/>
  <c r="G871" i="3"/>
  <c r="H871" i="3" s="1"/>
  <c r="I871" i="3" s="1"/>
  <c r="B872" i="3" l="1"/>
  <c r="C872" i="3" l="1"/>
  <c r="D872" i="3"/>
  <c r="E872" i="3" s="1"/>
  <c r="G872" i="3"/>
  <c r="H872" i="3" l="1"/>
  <c r="I872" i="3" s="1"/>
  <c r="B873" i="3" l="1"/>
  <c r="G873" i="3" l="1"/>
  <c r="C873" i="3"/>
  <c r="D873" i="3"/>
  <c r="E873" i="3" s="1"/>
  <c r="H873" i="3" l="1"/>
  <c r="I873" i="3" s="1"/>
  <c r="B874" i="3" l="1"/>
  <c r="D874" i="3" l="1"/>
  <c r="E874" i="3" s="1"/>
  <c r="C874" i="3"/>
  <c r="G874" i="3"/>
  <c r="H874" i="3" l="1"/>
  <c r="I874" i="3" s="1"/>
  <c r="B875" i="3" l="1"/>
  <c r="C875" i="3" l="1"/>
  <c r="D875" i="3"/>
  <c r="E875" i="3" s="1"/>
  <c r="G875" i="3"/>
  <c r="H875" i="3" l="1"/>
  <c r="I875" i="3" s="1"/>
  <c r="B876" i="3" s="1"/>
  <c r="G876" i="3" l="1"/>
  <c r="C876" i="3"/>
  <c r="D876" i="3"/>
  <c r="E876" i="3" s="1"/>
  <c r="H876" i="3" l="1"/>
  <c r="I876" i="3" s="1"/>
  <c r="B877" i="3" l="1"/>
  <c r="C877" i="3" l="1"/>
  <c r="G877" i="3"/>
  <c r="D877" i="3"/>
  <c r="E877" i="3" s="1"/>
  <c r="H877" i="3" l="1"/>
  <c r="I877" i="3" s="1"/>
  <c r="B878" i="3" l="1"/>
  <c r="D878" i="3" l="1"/>
  <c r="E878" i="3" s="1"/>
  <c r="C878" i="3"/>
  <c r="G878" i="3"/>
  <c r="H878" i="3" l="1"/>
  <c r="I878" i="3" s="1"/>
  <c r="B879" i="3" s="1"/>
  <c r="C879" i="3" l="1"/>
  <c r="D879" i="3"/>
  <c r="E879" i="3" s="1"/>
  <c r="G879" i="3"/>
  <c r="H879" i="3" l="1"/>
  <c r="I879" i="3" s="1"/>
  <c r="B880" i="3" s="1"/>
  <c r="G880" i="3" l="1"/>
  <c r="C880" i="3"/>
  <c r="D880" i="3"/>
  <c r="E880" i="3" s="1"/>
  <c r="H880" i="3" l="1"/>
  <c r="I880" i="3" s="1"/>
  <c r="B881" i="3" l="1"/>
  <c r="G881" i="3" l="1"/>
  <c r="D881" i="3"/>
  <c r="E881" i="3" s="1"/>
  <c r="C881" i="3"/>
  <c r="H881" i="3" l="1"/>
  <c r="I881" i="3" s="1"/>
  <c r="B882" i="3" l="1"/>
  <c r="D882" i="3" l="1"/>
  <c r="E882" i="3" s="1"/>
  <c r="C882" i="3"/>
  <c r="G882" i="3"/>
  <c r="H882" i="3" s="1"/>
  <c r="I882" i="3" s="1"/>
  <c r="B883" i="3" l="1"/>
  <c r="G883" i="3" l="1"/>
  <c r="D883" i="3"/>
  <c r="E883" i="3" s="1"/>
  <c r="C883" i="3"/>
  <c r="H883" i="3" l="1"/>
  <c r="I883" i="3" s="1"/>
  <c r="B884" i="3" l="1"/>
  <c r="G884" i="3" l="1"/>
  <c r="C884" i="3"/>
  <c r="D884" i="3"/>
  <c r="E884" i="3" s="1"/>
  <c r="H884" i="3" l="1"/>
  <c r="I884" i="3" s="1"/>
  <c r="B885" i="3" l="1"/>
  <c r="D885" i="3" l="1"/>
  <c r="E885" i="3" s="1"/>
  <c r="C885" i="3"/>
  <c r="G885" i="3"/>
  <c r="H885" i="3" s="1"/>
  <c r="I885" i="3" s="1"/>
  <c r="B886" i="3" l="1"/>
  <c r="G886" i="3" l="1"/>
  <c r="D886" i="3"/>
  <c r="E886" i="3" s="1"/>
  <c r="C886" i="3"/>
  <c r="H886" i="3" l="1"/>
  <c r="I886" i="3" s="1"/>
  <c r="B887" i="3" l="1"/>
  <c r="C887" i="3" l="1"/>
  <c r="D887" i="3"/>
  <c r="E887" i="3" s="1"/>
  <c r="G887" i="3"/>
  <c r="H887" i="3" l="1"/>
  <c r="I887" i="3" s="1"/>
  <c r="B888" i="3" l="1"/>
  <c r="C888" i="3" l="1"/>
  <c r="D888" i="3"/>
  <c r="E888" i="3" s="1"/>
  <c r="G888" i="3"/>
  <c r="H888" i="3" l="1"/>
  <c r="I888" i="3" s="1"/>
  <c r="B889" i="3" l="1"/>
  <c r="G889" i="3" l="1"/>
  <c r="C889" i="3"/>
  <c r="D889" i="3"/>
  <c r="E889" i="3" s="1"/>
  <c r="H889" i="3" l="1"/>
  <c r="I889" i="3" s="1"/>
  <c r="B890" i="3" l="1"/>
  <c r="D890" i="3" l="1"/>
  <c r="E890" i="3" s="1"/>
  <c r="G890" i="3"/>
  <c r="C890" i="3"/>
  <c r="H890" i="3" l="1"/>
  <c r="I890" i="3" s="1"/>
  <c r="B891" i="3" s="1"/>
  <c r="C891" i="3" l="1"/>
  <c r="D891" i="3"/>
  <c r="E891" i="3" s="1"/>
  <c r="G891" i="3"/>
  <c r="H891" i="3" l="1"/>
  <c r="I891" i="3" s="1"/>
  <c r="B892" i="3" l="1"/>
  <c r="G892" i="3" l="1"/>
  <c r="C892" i="3"/>
  <c r="D892" i="3"/>
  <c r="E892" i="3" s="1"/>
  <c r="H892" i="3" l="1"/>
  <c r="I892" i="3" s="1"/>
  <c r="B893" i="3" l="1"/>
  <c r="C893" i="3" l="1"/>
  <c r="D893" i="3"/>
  <c r="E893" i="3" s="1"/>
  <c r="G893" i="3"/>
  <c r="H893" i="3" l="1"/>
  <c r="I893" i="3" s="1"/>
  <c r="B894" i="3" l="1"/>
  <c r="C894" i="3" l="1"/>
  <c r="D894" i="3"/>
  <c r="E894" i="3" s="1"/>
  <c r="G894" i="3"/>
  <c r="H894" i="3" l="1"/>
  <c r="I894" i="3" s="1"/>
  <c r="B895" i="3" l="1"/>
  <c r="G895" i="3" l="1"/>
  <c r="D895" i="3"/>
  <c r="E895" i="3" s="1"/>
  <c r="C895" i="3"/>
  <c r="H895" i="3" l="1"/>
  <c r="I895" i="3" s="1"/>
  <c r="B896" i="3" l="1"/>
  <c r="D896" i="3" l="1"/>
  <c r="E896" i="3" s="1"/>
  <c r="C896" i="3"/>
  <c r="G896" i="3"/>
  <c r="H896" i="3" l="1"/>
  <c r="I896" i="3" s="1"/>
  <c r="B897" i="3" l="1"/>
  <c r="C897" i="3" l="1"/>
  <c r="D897" i="3"/>
  <c r="E897" i="3" s="1"/>
  <c r="G897" i="3"/>
  <c r="H897" i="3" l="1"/>
  <c r="I897" i="3" s="1"/>
  <c r="B898" i="3" l="1"/>
  <c r="G898" i="3" l="1"/>
  <c r="C898" i="3"/>
  <c r="D898" i="3"/>
  <c r="E898" i="3" s="1"/>
  <c r="H898" i="3" l="1"/>
  <c r="I898" i="3" s="1"/>
  <c r="B899" i="3" l="1"/>
  <c r="G899" i="3" l="1"/>
  <c r="C899" i="3"/>
  <c r="D899" i="3"/>
  <c r="E899" i="3" s="1"/>
  <c r="H899" i="3" l="1"/>
  <c r="I899" i="3" s="1"/>
  <c r="B900" i="3" l="1"/>
  <c r="C900" i="3" l="1"/>
  <c r="D900" i="3"/>
  <c r="E900" i="3" s="1"/>
  <c r="G900" i="3"/>
  <c r="H900" i="3" l="1"/>
  <c r="I900" i="3" s="1"/>
  <c r="B901" i="3" l="1"/>
  <c r="G901" i="3" l="1"/>
  <c r="C901" i="3"/>
  <c r="D901" i="3"/>
  <c r="E901" i="3" s="1"/>
  <c r="H901" i="3" l="1"/>
  <c r="I901" i="3" s="1"/>
  <c r="B902" i="3" l="1"/>
  <c r="G902" i="3" l="1"/>
  <c r="C902" i="3"/>
  <c r="D902" i="3"/>
  <c r="E902" i="3" s="1"/>
  <c r="H902" i="3" l="1"/>
  <c r="I902" i="3" s="1"/>
  <c r="B903" i="3" l="1"/>
  <c r="G903" i="3" l="1"/>
  <c r="D903" i="3"/>
  <c r="E903" i="3" s="1"/>
  <c r="C903" i="3"/>
  <c r="H903" i="3" l="1"/>
  <c r="I903" i="3" s="1"/>
  <c r="B904" i="3" l="1"/>
  <c r="D904" i="3" l="1"/>
  <c r="E904" i="3" s="1"/>
  <c r="C904" i="3"/>
  <c r="G904" i="3"/>
  <c r="H904" i="3" l="1"/>
  <c r="I904" i="3" s="1"/>
  <c r="B905" i="3" l="1"/>
  <c r="D905" i="3" l="1"/>
  <c r="E905" i="3" s="1"/>
  <c r="C905" i="3"/>
  <c r="G905" i="3"/>
  <c r="H905" i="3" s="1"/>
  <c r="I905" i="3" s="1"/>
  <c r="B906" i="3" l="1"/>
  <c r="G906" i="3" l="1"/>
  <c r="D906" i="3"/>
  <c r="E906" i="3" s="1"/>
  <c r="C906" i="3"/>
  <c r="H906" i="3" l="1"/>
  <c r="I906" i="3" s="1"/>
  <c r="B907" i="3" l="1"/>
  <c r="D907" i="3" l="1"/>
  <c r="E907" i="3" s="1"/>
  <c r="C907" i="3"/>
  <c r="G907" i="3"/>
  <c r="H907" i="3" l="1"/>
  <c r="I907" i="3" s="1"/>
  <c r="B908" i="3" s="1"/>
  <c r="C908" i="3" l="1"/>
  <c r="D908" i="3"/>
  <c r="E908" i="3" s="1"/>
  <c r="G908" i="3"/>
  <c r="H908" i="3" l="1"/>
  <c r="I908" i="3" s="1"/>
  <c r="B909" i="3" l="1"/>
  <c r="G909" i="3" l="1"/>
  <c r="D909" i="3"/>
  <c r="E909" i="3" s="1"/>
  <c r="C909" i="3"/>
  <c r="H909" i="3" l="1"/>
  <c r="I909" i="3" s="1"/>
  <c r="B910" i="3" l="1"/>
  <c r="G910" i="3" l="1"/>
  <c r="C910" i="3"/>
  <c r="D910" i="3"/>
  <c r="E910" i="3" s="1"/>
  <c r="H910" i="3" l="1"/>
  <c r="I910" i="3" s="1"/>
  <c r="B911" i="3" l="1"/>
  <c r="C911" i="3" l="1"/>
  <c r="D911" i="3"/>
  <c r="E911" i="3" s="1"/>
  <c r="G911" i="3"/>
  <c r="H911" i="3" l="1"/>
  <c r="I911" i="3" s="1"/>
  <c r="B912" i="3" l="1"/>
  <c r="G912" i="3" l="1"/>
  <c r="C912" i="3"/>
  <c r="D912" i="3"/>
  <c r="E912" i="3" s="1"/>
  <c r="H912" i="3" l="1"/>
  <c r="I912" i="3" s="1"/>
  <c r="B913" i="3" l="1"/>
  <c r="C913" i="3" l="1"/>
  <c r="G913" i="3"/>
  <c r="D913" i="3"/>
  <c r="E913" i="3" s="1"/>
  <c r="H913" i="3" l="1"/>
  <c r="I913" i="3" s="1"/>
  <c r="B914" i="3" l="1"/>
  <c r="D914" i="3" l="1"/>
  <c r="E914" i="3" s="1"/>
  <c r="C914" i="3"/>
  <c r="G914" i="3"/>
  <c r="H914" i="3" s="1"/>
  <c r="I914" i="3" s="1"/>
  <c r="B915" i="3" l="1"/>
  <c r="D915" i="3" l="1"/>
  <c r="E915" i="3" s="1"/>
  <c r="C915" i="3"/>
  <c r="G915" i="3"/>
  <c r="H915" i="3" l="1"/>
  <c r="I915" i="3" s="1"/>
  <c r="B916" i="3" s="1"/>
  <c r="G916" i="3" l="1"/>
  <c r="C916" i="3"/>
  <c r="D916" i="3"/>
  <c r="E916" i="3" s="1"/>
  <c r="H916" i="3" l="1"/>
  <c r="I916" i="3" s="1"/>
  <c r="B917" i="3" l="1"/>
  <c r="C917" i="3" l="1"/>
  <c r="D917" i="3"/>
  <c r="E917" i="3" s="1"/>
  <c r="G917" i="3"/>
  <c r="H917" i="3" l="1"/>
  <c r="I917" i="3" s="1"/>
  <c r="B918" i="3" l="1"/>
  <c r="C918" i="3" l="1"/>
  <c r="D918" i="3"/>
  <c r="E918" i="3" s="1"/>
  <c r="G918" i="3"/>
  <c r="H918" i="3" l="1"/>
  <c r="I918" i="3" s="1"/>
  <c r="B919" i="3" l="1"/>
  <c r="G919" i="3" l="1"/>
  <c r="D919" i="3"/>
  <c r="E919" i="3" s="1"/>
  <c r="C919" i="3"/>
  <c r="H919" i="3" l="1"/>
  <c r="I919" i="3" s="1"/>
  <c r="B920" i="3" l="1"/>
  <c r="D920" i="3" l="1"/>
  <c r="E920" i="3" s="1"/>
  <c r="C920" i="3"/>
  <c r="G920" i="3"/>
  <c r="H920" i="3" l="1"/>
  <c r="I920" i="3" s="1"/>
  <c r="B921" i="3" l="1"/>
  <c r="C921" i="3" l="1"/>
  <c r="D921" i="3"/>
  <c r="E921" i="3" s="1"/>
  <c r="G921" i="3"/>
  <c r="H921" i="3" l="1"/>
  <c r="I921" i="3" s="1"/>
  <c r="B922" i="3" l="1"/>
  <c r="G922" i="3" l="1"/>
  <c r="D922" i="3"/>
  <c r="E922" i="3" s="1"/>
  <c r="C922" i="3"/>
  <c r="H922" i="3" l="1"/>
  <c r="I922" i="3" s="1"/>
  <c r="B923" i="3" l="1"/>
  <c r="D923" i="3" l="1"/>
  <c r="E923" i="3" s="1"/>
  <c r="C923" i="3"/>
  <c r="G923" i="3"/>
  <c r="H923" i="3" l="1"/>
  <c r="I923" i="3" s="1"/>
  <c r="B924" i="3" l="1"/>
  <c r="D924" i="3" l="1"/>
  <c r="E924" i="3" s="1"/>
  <c r="C924" i="3"/>
  <c r="G924" i="3"/>
  <c r="H924" i="3" l="1"/>
  <c r="I924" i="3" s="1"/>
  <c r="B925" i="3" s="1"/>
  <c r="G925" i="3" l="1"/>
  <c r="C925" i="3"/>
  <c r="D925" i="3"/>
  <c r="E925" i="3" s="1"/>
  <c r="H925" i="3" l="1"/>
  <c r="I925" i="3" s="1"/>
  <c r="B926" i="3" l="1"/>
  <c r="D926" i="3" l="1"/>
  <c r="E926" i="3" s="1"/>
  <c r="C926" i="3"/>
  <c r="G926" i="3"/>
  <c r="H926" i="3" l="1"/>
  <c r="I926" i="3" s="1"/>
  <c r="B927" i="3" l="1"/>
  <c r="D927" i="3" l="1"/>
  <c r="E927" i="3" s="1"/>
  <c r="C927" i="3"/>
  <c r="G927" i="3"/>
  <c r="H927" i="3" l="1"/>
  <c r="I927" i="3" s="1"/>
  <c r="B928" i="3" s="1"/>
  <c r="G928" i="3" l="1"/>
  <c r="C928" i="3"/>
  <c r="D928" i="3"/>
  <c r="E928" i="3" s="1"/>
  <c r="H928" i="3" l="1"/>
  <c r="I928" i="3" s="1"/>
  <c r="B929" i="3" l="1"/>
  <c r="C929" i="3" l="1"/>
  <c r="D929" i="3"/>
  <c r="E929" i="3" s="1"/>
  <c r="G929" i="3"/>
  <c r="H929" i="3" l="1"/>
  <c r="I929" i="3" s="1"/>
  <c r="B930" i="3" l="1"/>
  <c r="C930" i="3" l="1"/>
  <c r="D930" i="3"/>
  <c r="E930" i="3" s="1"/>
  <c r="G930" i="3"/>
  <c r="H930" i="3" l="1"/>
  <c r="I930" i="3" s="1"/>
  <c r="B931" i="3" l="1"/>
  <c r="G931" i="3" l="1"/>
  <c r="D931" i="3"/>
  <c r="E931" i="3" s="1"/>
  <c r="C931" i="3"/>
  <c r="H931" i="3" l="1"/>
  <c r="I931" i="3" s="1"/>
  <c r="B932" i="3" l="1"/>
  <c r="D932" i="3" l="1"/>
  <c r="E932" i="3" s="1"/>
  <c r="G932" i="3"/>
  <c r="C932" i="3"/>
  <c r="H932" i="3" l="1"/>
  <c r="I932" i="3" s="1"/>
  <c r="B933" i="3" s="1"/>
  <c r="D933" i="3" l="1"/>
  <c r="E933" i="3" s="1"/>
  <c r="C933" i="3"/>
  <c r="G933" i="3"/>
  <c r="H933" i="3" l="1"/>
  <c r="I933" i="3" s="1"/>
  <c r="B934" i="3" s="1"/>
  <c r="G934" i="3" l="1"/>
  <c r="D934" i="3"/>
  <c r="E934" i="3" s="1"/>
  <c r="C934" i="3"/>
  <c r="H934" i="3" l="1"/>
  <c r="I934" i="3" s="1"/>
  <c r="B935" i="3" l="1"/>
  <c r="C935" i="3" l="1"/>
  <c r="G935" i="3"/>
  <c r="D935" i="3"/>
  <c r="E935" i="3" s="1"/>
  <c r="H935" i="3" l="1"/>
  <c r="I935" i="3" s="1"/>
  <c r="B936" i="3" l="1"/>
  <c r="D936" i="3" l="1"/>
  <c r="E936" i="3" s="1"/>
  <c r="C936" i="3"/>
  <c r="G936" i="3"/>
  <c r="H936" i="3" l="1"/>
  <c r="I936" i="3" s="1"/>
  <c r="B937" i="3" s="1"/>
  <c r="C937" i="3" l="1"/>
  <c r="D937" i="3"/>
  <c r="E937" i="3" s="1"/>
  <c r="G937" i="3"/>
  <c r="H937" i="3" l="1"/>
  <c r="I937" i="3" s="1"/>
  <c r="B938" i="3" l="1"/>
  <c r="G938" i="3" l="1"/>
  <c r="C938" i="3"/>
  <c r="D938" i="3"/>
  <c r="E938" i="3" s="1"/>
  <c r="H938" i="3" l="1"/>
  <c r="I938" i="3" s="1"/>
  <c r="B939" i="3" l="1"/>
  <c r="C939" i="3" l="1"/>
  <c r="D939" i="3"/>
  <c r="E939" i="3" s="1"/>
  <c r="G939" i="3"/>
  <c r="H939" i="3" l="1"/>
  <c r="I939" i="3" s="1"/>
  <c r="B940" i="3" l="1"/>
  <c r="D940" i="3" l="1"/>
  <c r="E940" i="3" s="1"/>
  <c r="C940" i="3"/>
  <c r="G940" i="3"/>
  <c r="H940" i="3" l="1"/>
  <c r="I940" i="3" s="1"/>
  <c r="B941" i="3" s="1"/>
  <c r="G941" i="3" l="1"/>
  <c r="D941" i="3"/>
  <c r="E941" i="3" s="1"/>
  <c r="C941" i="3"/>
  <c r="H941" i="3" l="1"/>
  <c r="I941" i="3" s="1"/>
  <c r="B942" i="3" l="1"/>
  <c r="D942" i="3" l="1"/>
  <c r="E942" i="3" s="1"/>
  <c r="G942" i="3"/>
  <c r="C942" i="3"/>
  <c r="H942" i="3" l="1"/>
  <c r="I942" i="3" s="1"/>
  <c r="B943" i="3" s="1"/>
  <c r="D943" i="3" l="1"/>
  <c r="E943" i="3" s="1"/>
  <c r="C943" i="3"/>
  <c r="G943" i="3"/>
  <c r="H943" i="3" l="1"/>
  <c r="I943" i="3" s="1"/>
  <c r="B944" i="3" s="1"/>
  <c r="G944" i="3" l="1"/>
  <c r="D944" i="3"/>
  <c r="E944" i="3" s="1"/>
  <c r="C944" i="3"/>
  <c r="H944" i="3" l="1"/>
  <c r="I944" i="3" s="1"/>
  <c r="B945" i="3" l="1"/>
  <c r="C945" i="3" l="1"/>
  <c r="G945" i="3"/>
  <c r="D945" i="3"/>
  <c r="E945" i="3" s="1"/>
  <c r="H945" i="3" l="1"/>
  <c r="I945" i="3" s="1"/>
  <c r="B946" i="3" l="1"/>
  <c r="C946" i="3" l="1"/>
  <c r="D946" i="3"/>
  <c r="E946" i="3" s="1"/>
  <c r="G946" i="3"/>
  <c r="H946" i="3" l="1"/>
  <c r="I946" i="3" s="1"/>
  <c r="B947" i="3" l="1"/>
  <c r="G947" i="3" l="1"/>
  <c r="C947" i="3"/>
  <c r="D947" i="3"/>
  <c r="E947" i="3" s="1"/>
  <c r="H947" i="3" l="1"/>
  <c r="I947" i="3" s="1"/>
  <c r="B948" i="3" l="1"/>
  <c r="G948" i="3" l="1"/>
  <c r="D948" i="3"/>
  <c r="E948" i="3" s="1"/>
  <c r="C948" i="3"/>
  <c r="H948" i="3" l="1"/>
  <c r="I948" i="3" s="1"/>
  <c r="B949" i="3" l="1"/>
  <c r="C949" i="3" l="1"/>
  <c r="D949" i="3"/>
  <c r="E949" i="3" s="1"/>
  <c r="G949" i="3"/>
  <c r="H949" i="3" l="1"/>
  <c r="I949" i="3" s="1"/>
  <c r="B950" i="3" l="1"/>
  <c r="G950" i="3" l="1"/>
  <c r="D950" i="3"/>
  <c r="E950" i="3" s="1"/>
  <c r="C950" i="3"/>
  <c r="H950" i="3" l="1"/>
  <c r="I950" i="3" s="1"/>
  <c r="B951" i="3" l="1"/>
  <c r="D951" i="3" l="1"/>
  <c r="E951" i="3" s="1"/>
  <c r="G951" i="3"/>
  <c r="C951" i="3"/>
  <c r="H951" i="3" l="1"/>
  <c r="I951" i="3" s="1"/>
  <c r="B952" i="3" s="1"/>
  <c r="C952" i="3" l="1"/>
  <c r="D952" i="3"/>
  <c r="E952" i="3" s="1"/>
  <c r="G952" i="3"/>
  <c r="H952" i="3" l="1"/>
  <c r="I952" i="3" s="1"/>
  <c r="B953" i="3" l="1"/>
  <c r="D953" i="3" l="1"/>
  <c r="E953" i="3" s="1"/>
  <c r="C953" i="3"/>
  <c r="G953" i="3"/>
  <c r="H953" i="3" l="1"/>
  <c r="I953" i="3" s="1"/>
  <c r="B954" i="3" s="1"/>
  <c r="G954" i="3" l="1"/>
  <c r="C954" i="3"/>
  <c r="D954" i="3"/>
  <c r="E954" i="3" s="1"/>
  <c r="H954" i="3" l="1"/>
  <c r="I954" i="3" s="1"/>
  <c r="B955" i="3" l="1"/>
  <c r="D955" i="3" l="1"/>
  <c r="E955" i="3" s="1"/>
  <c r="C955" i="3"/>
  <c r="G955" i="3"/>
  <c r="H955" i="3" l="1"/>
  <c r="I955" i="3" s="1"/>
  <c r="B956" i="3" s="1"/>
  <c r="D956" i="3" l="1"/>
  <c r="E956" i="3" s="1"/>
  <c r="C956" i="3"/>
  <c r="G956" i="3"/>
  <c r="H956" i="3" l="1"/>
  <c r="I956" i="3" s="1"/>
  <c r="B957" i="3" s="1"/>
  <c r="G957" i="3" l="1"/>
  <c r="D957" i="3"/>
  <c r="E957" i="3" s="1"/>
  <c r="C957" i="3"/>
  <c r="H957" i="3" l="1"/>
  <c r="I957" i="3" s="1"/>
  <c r="B958" i="3" l="1"/>
  <c r="C958" i="3" l="1"/>
  <c r="G958" i="3"/>
  <c r="D958" i="3"/>
  <c r="E958" i="3" s="1"/>
  <c r="H958" i="3" l="1"/>
  <c r="I958" i="3" s="1"/>
  <c r="B959" i="3" l="1"/>
  <c r="C959" i="3" l="1"/>
  <c r="D959" i="3"/>
  <c r="E959" i="3" s="1"/>
  <c r="G959" i="3"/>
  <c r="H959" i="3" l="1"/>
  <c r="I959" i="3" s="1"/>
  <c r="B960" i="3" l="1"/>
  <c r="G960" i="3" l="1"/>
  <c r="D960" i="3"/>
  <c r="E960" i="3" s="1"/>
  <c r="C960" i="3"/>
  <c r="H960" i="3" l="1"/>
  <c r="I960" i="3" s="1"/>
  <c r="B961" i="3" l="1"/>
  <c r="G961" i="3" l="1"/>
  <c r="D961" i="3"/>
  <c r="E961" i="3" s="1"/>
  <c r="C961" i="3"/>
  <c r="H961" i="3" l="1"/>
  <c r="I961" i="3" s="1"/>
  <c r="B962" i="3" l="1"/>
  <c r="D962" i="3" l="1"/>
  <c r="E962" i="3" s="1"/>
  <c r="C962" i="3"/>
  <c r="G962" i="3"/>
  <c r="H962" i="3" l="1"/>
  <c r="I962" i="3" s="1"/>
  <c r="B963" i="3" s="1"/>
  <c r="G963" i="3" l="1"/>
  <c r="D963" i="3"/>
  <c r="E963" i="3" s="1"/>
  <c r="C963" i="3"/>
  <c r="H963" i="3" l="1"/>
  <c r="I963" i="3" s="1"/>
  <c r="B964" i="3" l="1"/>
  <c r="C964" i="3" l="1"/>
  <c r="G964" i="3"/>
  <c r="D964" i="3"/>
  <c r="E964" i="3" s="1"/>
  <c r="H964" i="3" l="1"/>
  <c r="I964" i="3" s="1"/>
  <c r="B965" i="3" l="1"/>
  <c r="C965" i="3" l="1"/>
  <c r="D965" i="3"/>
  <c r="E965" i="3" s="1"/>
  <c r="G965" i="3"/>
  <c r="H965" i="3" l="1"/>
  <c r="I965" i="3" s="1"/>
  <c r="B966" i="3" l="1"/>
  <c r="G966" i="3" l="1"/>
  <c r="D966" i="3"/>
  <c r="E966" i="3" s="1"/>
  <c r="C966" i="3"/>
  <c r="H966" i="3" l="1"/>
  <c r="I966" i="3" s="1"/>
  <c r="B967" i="3" l="1"/>
  <c r="D967" i="3" l="1"/>
  <c r="E967" i="3" s="1"/>
  <c r="G967" i="3"/>
  <c r="C967" i="3"/>
  <c r="H967" i="3" l="1"/>
  <c r="I967" i="3" s="1"/>
  <c r="B968" i="3" s="1"/>
  <c r="C968" i="3" l="1"/>
  <c r="D968" i="3"/>
  <c r="E968" i="3" s="1"/>
  <c r="G968" i="3"/>
  <c r="H968" i="3" l="1"/>
  <c r="I968" i="3" s="1"/>
  <c r="B969" i="3" s="1"/>
  <c r="G969" i="3" l="1"/>
  <c r="C969" i="3"/>
  <c r="D969" i="3"/>
  <c r="E969" i="3" s="1"/>
  <c r="H969" i="3" l="1"/>
  <c r="I969" i="3" s="1"/>
  <c r="B970" i="3" l="1"/>
  <c r="D970" i="3" l="1"/>
  <c r="E970" i="3" s="1"/>
  <c r="G970" i="3"/>
  <c r="C970" i="3"/>
  <c r="H970" i="3" l="1"/>
  <c r="I970" i="3" s="1"/>
  <c r="B971" i="3" s="1"/>
  <c r="C971" i="3" l="1"/>
  <c r="D971" i="3"/>
  <c r="E971" i="3" s="1"/>
  <c r="G971" i="3"/>
  <c r="H971" i="3" l="1"/>
  <c r="I971" i="3" s="1"/>
  <c r="B972" i="3" s="1"/>
  <c r="D972" i="3" l="1"/>
  <c r="E972" i="3" s="1"/>
  <c r="C972" i="3"/>
  <c r="G972" i="3"/>
  <c r="H972" i="3" l="1"/>
  <c r="I972" i="3" s="1"/>
  <c r="B973" i="3" s="1"/>
  <c r="G973" i="3" l="1"/>
  <c r="D973" i="3"/>
  <c r="E973" i="3" s="1"/>
  <c r="C973" i="3"/>
  <c r="H973" i="3" l="1"/>
  <c r="I973" i="3" s="1"/>
  <c r="B974" i="3" l="1"/>
  <c r="G974" i="3" l="1"/>
  <c r="D974" i="3"/>
  <c r="E974" i="3" s="1"/>
  <c r="C974" i="3"/>
  <c r="H974" i="3" l="1"/>
  <c r="I974" i="3" s="1"/>
  <c r="B975" i="3" l="1"/>
  <c r="D975" i="3" l="1"/>
  <c r="E975" i="3" s="1"/>
  <c r="C975" i="3"/>
  <c r="G975" i="3"/>
  <c r="H975" i="3" l="1"/>
  <c r="I975" i="3" s="1"/>
  <c r="B976" i="3" s="1"/>
  <c r="D976" i="3" l="1"/>
  <c r="E976" i="3" s="1"/>
  <c r="C976" i="3"/>
  <c r="G976" i="3"/>
  <c r="H976" i="3" s="1"/>
  <c r="I976" i="3" s="1"/>
  <c r="B977" i="3" l="1"/>
  <c r="G977" i="3" l="1"/>
  <c r="D977" i="3"/>
  <c r="E977" i="3" s="1"/>
  <c r="C977" i="3"/>
  <c r="H977" i="3" l="1"/>
  <c r="I977" i="3" s="1"/>
  <c r="B978" i="3" l="1"/>
  <c r="G978" i="3" l="1"/>
  <c r="D978" i="3"/>
  <c r="E978" i="3" s="1"/>
  <c r="C978" i="3"/>
  <c r="H978" i="3" l="1"/>
  <c r="I978" i="3" s="1"/>
  <c r="B979" i="3" l="1"/>
  <c r="G979" i="3" l="1"/>
  <c r="C979" i="3"/>
  <c r="D979" i="3"/>
  <c r="E979" i="3" s="1"/>
  <c r="H979" i="3" l="1"/>
  <c r="I979" i="3" s="1"/>
  <c r="B980" i="3" l="1"/>
  <c r="G980" i="3" l="1"/>
  <c r="C980" i="3"/>
  <c r="D980" i="3"/>
  <c r="E980" i="3" s="1"/>
  <c r="H980" i="3" l="1"/>
  <c r="I980" i="3" s="1"/>
  <c r="B981" i="3" l="1"/>
  <c r="G981" i="3" l="1"/>
  <c r="C981" i="3"/>
  <c r="D981" i="3"/>
  <c r="E981" i="3" s="1"/>
  <c r="H981" i="3" l="1"/>
  <c r="I981" i="3" s="1"/>
  <c r="B982" i="3" l="1"/>
  <c r="D982" i="3" l="1"/>
  <c r="E982" i="3" s="1"/>
  <c r="C982" i="3"/>
  <c r="G982" i="3"/>
  <c r="H982" i="3" l="1"/>
  <c r="I982" i="3" s="1"/>
  <c r="B983" i="3" l="1"/>
  <c r="C983" i="3" l="1"/>
  <c r="D983" i="3"/>
  <c r="E983" i="3" s="1"/>
  <c r="G983" i="3"/>
  <c r="H983" i="3" l="1"/>
  <c r="I983" i="3" s="1"/>
  <c r="B984" i="3" l="1"/>
  <c r="C984" i="3" l="1"/>
  <c r="D984" i="3"/>
  <c r="E984" i="3" s="1"/>
  <c r="G984" i="3"/>
  <c r="H984" i="3" l="1"/>
  <c r="I984" i="3" s="1"/>
  <c r="B985" i="3" l="1"/>
  <c r="D985" i="3" l="1"/>
  <c r="E985" i="3" s="1"/>
  <c r="C985" i="3"/>
  <c r="G985" i="3"/>
  <c r="H985" i="3" l="1"/>
  <c r="I985" i="3" s="1"/>
  <c r="B986" i="3" l="1"/>
  <c r="G986" i="3" l="1"/>
  <c r="C986" i="3"/>
  <c r="D986" i="3"/>
  <c r="E986" i="3" s="1"/>
  <c r="H986" i="3" l="1"/>
  <c r="I986" i="3" s="1"/>
  <c r="B987" i="3" l="1"/>
  <c r="C987" i="3" l="1"/>
  <c r="G987" i="3"/>
  <c r="D987" i="3"/>
  <c r="E987" i="3" s="1"/>
  <c r="H987" i="3" l="1"/>
  <c r="I987" i="3" s="1"/>
  <c r="B988" i="3" l="1"/>
  <c r="D988" i="3" l="1"/>
  <c r="E988" i="3" s="1"/>
  <c r="C988" i="3"/>
  <c r="G988" i="3"/>
  <c r="H988" i="3" l="1"/>
  <c r="I988" i="3" s="1"/>
  <c r="B989" i="3" l="1"/>
  <c r="D989" i="3" l="1"/>
  <c r="E989" i="3" s="1"/>
  <c r="C989" i="3"/>
  <c r="G989" i="3"/>
  <c r="H989" i="3" l="1"/>
  <c r="I989" i="3" s="1"/>
  <c r="B990" i="3" l="1"/>
  <c r="D990" i="3" l="1"/>
  <c r="E990" i="3" s="1"/>
  <c r="C990" i="3"/>
  <c r="G990" i="3"/>
  <c r="H990" i="3" l="1"/>
  <c r="I990" i="3" s="1"/>
  <c r="B991" i="3" s="1"/>
  <c r="G991" i="3" l="1"/>
  <c r="D991" i="3"/>
  <c r="E991" i="3" s="1"/>
  <c r="C991" i="3"/>
  <c r="H991" i="3" l="1"/>
  <c r="I991" i="3" s="1"/>
  <c r="B992" i="3" l="1"/>
  <c r="C992" i="3" l="1"/>
  <c r="D992" i="3"/>
  <c r="E992" i="3" s="1"/>
  <c r="G992" i="3"/>
  <c r="H992" i="3" l="1"/>
  <c r="I992" i="3" s="1"/>
  <c r="B993" i="3" l="1"/>
  <c r="D993" i="3" l="1"/>
  <c r="E993" i="3" s="1"/>
  <c r="C993" i="3"/>
  <c r="G993" i="3"/>
  <c r="H993" i="3" l="1"/>
  <c r="I993" i="3" s="1"/>
  <c r="B994" i="3" s="1"/>
  <c r="D994" i="3" l="1"/>
  <c r="E994" i="3" s="1"/>
  <c r="C994" i="3"/>
  <c r="G994" i="3"/>
  <c r="H994" i="3" l="1"/>
  <c r="I994" i="3" s="1"/>
  <c r="B995" i="3" s="1"/>
  <c r="G995" i="3" l="1"/>
  <c r="C995" i="3"/>
  <c r="D995" i="3"/>
  <c r="E995" i="3" s="1"/>
  <c r="H995" i="3" l="1"/>
  <c r="I995" i="3" s="1"/>
  <c r="B996" i="3" l="1"/>
  <c r="G996" i="3" l="1"/>
  <c r="D996" i="3"/>
  <c r="E996" i="3" s="1"/>
  <c r="C996" i="3"/>
  <c r="H996" i="3" l="1"/>
  <c r="I996" i="3" s="1"/>
  <c r="B997" i="3" l="1"/>
  <c r="D997" i="3" l="1"/>
  <c r="E997" i="3" s="1"/>
  <c r="C997" i="3"/>
  <c r="G997" i="3"/>
  <c r="H997" i="3" l="1"/>
  <c r="I997" i="3" s="1"/>
  <c r="B998" i="3" s="1"/>
  <c r="D998" i="3" l="1"/>
  <c r="E998" i="3" s="1"/>
  <c r="C998" i="3"/>
  <c r="G998" i="3"/>
  <c r="H998" i="3" l="1"/>
  <c r="I998" i="3" s="1"/>
  <c r="B999" i="3" s="1"/>
  <c r="G999" i="3" l="1"/>
  <c r="D999" i="3"/>
  <c r="E999" i="3" s="1"/>
  <c r="C999" i="3"/>
  <c r="H999" i="3" l="1"/>
  <c r="I999" i="3" s="1"/>
  <c r="B1000" i="3" l="1"/>
  <c r="D1000" i="3" l="1"/>
  <c r="E1000" i="3" s="1"/>
  <c r="G1000" i="3"/>
  <c r="C1000" i="3"/>
  <c r="H1000" i="3" l="1"/>
  <c r="I1000" i="3" s="1"/>
  <c r="B1001" i="3" l="1"/>
  <c r="G1001" i="3" l="1"/>
  <c r="D1001" i="3"/>
  <c r="E1001" i="3" s="1"/>
  <c r="C1001" i="3"/>
  <c r="H1001" i="3" l="1"/>
  <c r="I1001" i="3" s="1"/>
  <c r="B1002" i="3" l="1"/>
  <c r="C1002" i="3" l="1"/>
  <c r="D1002" i="3"/>
  <c r="E1002" i="3" s="1"/>
  <c r="G1002" i="3"/>
  <c r="H1002" i="3" l="1"/>
  <c r="I1002" i="3" s="1"/>
  <c r="B1003" i="3" s="1"/>
  <c r="C1003" i="3" s="1"/>
  <c r="G1003" i="3" l="1"/>
  <c r="D1003" i="3"/>
  <c r="E1003" i="3" s="1"/>
  <c r="H1003" i="3" l="1"/>
  <c r="I1003" i="3" s="1"/>
  <c r="B1004" i="3" s="1"/>
  <c r="G1004" i="3" l="1"/>
  <c r="D1004" i="3"/>
  <c r="E1004" i="3" s="1"/>
  <c r="C1004" i="3"/>
  <c r="H1004" i="3" l="1"/>
  <c r="I1004" i="3" s="1"/>
  <c r="B1005" i="3" s="1"/>
  <c r="G1005" i="3" l="1"/>
  <c r="C1005" i="3"/>
  <c r="D1005" i="3"/>
  <c r="E1005" i="3" s="1"/>
  <c r="H1005" i="3" l="1"/>
  <c r="I1005" i="3" s="1"/>
  <c r="B1006" i="3" s="1"/>
  <c r="D1006" i="3" l="1"/>
  <c r="E1006" i="3" s="1"/>
  <c r="G1006" i="3"/>
  <c r="C1006" i="3"/>
  <c r="H1006" i="3" l="1"/>
  <c r="I1006" i="3" s="1"/>
  <c r="B1007" i="3" s="1"/>
  <c r="C1007" i="3" s="1"/>
  <c r="G1007" i="3" l="1"/>
  <c r="D1007" i="3"/>
  <c r="E1007" i="3" s="1"/>
  <c r="H1007" i="3" l="1"/>
  <c r="I1007" i="3" s="1"/>
  <c r="B1008" i="3" s="1"/>
  <c r="D1008" i="3" s="1"/>
  <c r="E1008" i="3" s="1"/>
  <c r="C1008" i="3" l="1"/>
  <c r="G1008" i="3"/>
  <c r="H1008" i="3" s="1"/>
  <c r="I1008" i="3" s="1"/>
  <c r="B1009" i="3" s="1"/>
  <c r="D1009" i="3" l="1"/>
  <c r="E1009" i="3" s="1"/>
  <c r="G1009" i="3"/>
  <c r="C1009" i="3"/>
  <c r="H1009" i="3" l="1"/>
  <c r="I1009" i="3" s="1"/>
  <c r="B1010" i="3" s="1"/>
  <c r="C1010" i="3" s="1"/>
  <c r="D1010" i="3" l="1"/>
  <c r="E1010" i="3" s="1"/>
  <c r="G1010" i="3"/>
  <c r="H1010" i="3" l="1"/>
  <c r="I1010" i="3" s="1"/>
  <c r="B1011" i="3" s="1"/>
  <c r="C1011" i="3" s="1"/>
  <c r="D1011" i="3" l="1"/>
  <c r="E1011" i="3" s="1"/>
  <c r="G1011" i="3"/>
  <c r="H1011" i="3" l="1"/>
  <c r="I1011" i="3" s="1"/>
  <c r="B1012" i="3" s="1"/>
  <c r="D1012" i="3" s="1"/>
  <c r="E1012" i="3" s="1"/>
  <c r="C1012" i="3" l="1"/>
  <c r="G1012" i="3"/>
  <c r="H1012" i="3" s="1"/>
  <c r="I1012" i="3" s="1"/>
  <c r="B1013" i="3" s="1"/>
  <c r="G1013" i="3" s="1"/>
  <c r="D1013" i="3" l="1"/>
  <c r="E1013" i="3" s="1"/>
  <c r="H1013" i="3" s="1"/>
  <c r="I1013" i="3" s="1"/>
  <c r="B1014" i="3" s="1"/>
  <c r="C1014" i="3" s="1"/>
  <c r="C1013" i="3"/>
  <c r="G1014" i="3" l="1"/>
  <c r="D1014" i="3"/>
  <c r="E1014" i="3" s="1"/>
  <c r="H1014" i="3" l="1"/>
  <c r="I1014" i="3" s="1"/>
  <c r="B1015" i="3" s="1"/>
  <c r="G1015" i="3" s="1"/>
  <c r="C1015" i="3" l="1"/>
  <c r="D1015" i="3"/>
  <c r="E1015" i="3" s="1"/>
  <c r="H1015" i="3" s="1"/>
  <c r="I1015" i="3" s="1"/>
  <c r="B1016" i="3" s="1"/>
  <c r="D1016" i="3" s="1"/>
  <c r="E1016" i="3" s="1"/>
  <c r="C1016" i="3" l="1"/>
  <c r="G1016" i="3"/>
  <c r="H1016" i="3" s="1"/>
  <c r="I1016" i="3" s="1"/>
  <c r="B1017" i="3" s="1"/>
  <c r="G1017" i="3" s="1"/>
  <c r="D1017" i="3" l="1"/>
  <c r="E1017" i="3" s="1"/>
  <c r="H1017" i="3" s="1"/>
  <c r="I1017" i="3" s="1"/>
  <c r="B1018" i="3" s="1"/>
  <c r="C1017" i="3"/>
  <c r="G1018" i="3" l="1"/>
  <c r="D1018" i="3"/>
  <c r="E1018" i="3" s="1"/>
  <c r="C1018" i="3"/>
  <c r="H1018" i="3" l="1"/>
  <c r="I1018" i="3" s="1"/>
  <c r="B1019" i="3" s="1"/>
  <c r="C1019" i="3" l="1"/>
  <c r="D1019" i="3"/>
  <c r="E1019" i="3" s="1"/>
  <c r="G1019" i="3"/>
  <c r="H1019" i="3" l="1"/>
  <c r="I1019" i="3" s="1"/>
  <c r="B1020" i="3" s="1"/>
  <c r="C1020" i="3" l="1"/>
  <c r="D1020" i="3"/>
  <c r="E1020" i="3" s="1"/>
  <c r="G1020" i="3"/>
  <c r="H1020" i="3" l="1"/>
  <c r="I1020" i="3" s="1"/>
  <c r="B1021" i="3" s="1"/>
  <c r="G1021" i="3" l="1"/>
  <c r="D1021" i="3"/>
  <c r="E1021" i="3" s="1"/>
  <c r="C1021" i="3"/>
  <c r="H1021" i="3" l="1"/>
  <c r="I1021" i="3" s="1"/>
  <c r="B1022" i="3" s="1"/>
  <c r="G1022" i="3" l="1"/>
  <c r="D1022" i="3"/>
  <c r="E1022" i="3" s="1"/>
  <c r="C1022" i="3"/>
  <c r="H1022" i="3" l="1"/>
  <c r="I1022" i="3" s="1"/>
  <c r="B1023" i="3" s="1"/>
  <c r="D1023" i="3" l="1"/>
  <c r="E1023" i="3" s="1"/>
  <c r="G1023" i="3"/>
  <c r="C1023" i="3"/>
  <c r="H1023" i="3" l="1"/>
  <c r="I1023" i="3" s="1"/>
  <c r="B1024" i="3" s="1"/>
  <c r="D1024" i="3" l="1"/>
  <c r="E1024" i="3" s="1"/>
  <c r="G1024" i="3"/>
  <c r="C1024" i="3"/>
  <c r="H1024" i="3" l="1"/>
  <c r="I1024" i="3" s="1"/>
  <c r="B1025" i="3" s="1"/>
  <c r="G1025" i="3" l="1"/>
  <c r="D1025" i="3"/>
  <c r="E1025" i="3" s="1"/>
  <c r="C1025" i="3"/>
  <c r="H1025" i="3" l="1"/>
  <c r="I1025" i="3" s="1"/>
  <c r="B1026" i="3" s="1"/>
  <c r="G1026" i="3" l="1"/>
  <c r="D1026" i="3"/>
  <c r="E1026" i="3" s="1"/>
  <c r="C1026" i="3"/>
  <c r="H1026" i="3" l="1"/>
  <c r="I1026" i="3" s="1"/>
  <c r="B1027" i="3" s="1"/>
  <c r="D1027" i="3" l="1"/>
  <c r="E1027" i="3" s="1"/>
  <c r="C1027" i="3"/>
  <c r="G1027" i="3"/>
  <c r="H1027" i="3" l="1"/>
  <c r="I1027" i="3" s="1"/>
  <c r="B1028" i="3" s="1"/>
  <c r="D1028" i="3" l="1"/>
  <c r="E1028" i="3" s="1"/>
  <c r="G1028" i="3"/>
  <c r="C1028" i="3"/>
  <c r="H1028" i="3" l="1"/>
  <c r="I1028" i="3" s="1"/>
  <c r="B1029" i="3" s="1"/>
  <c r="G1029" i="3" s="1"/>
  <c r="C1029" i="3" l="1"/>
  <c r="D1029" i="3"/>
  <c r="E1029" i="3" s="1"/>
  <c r="H1029" i="3" s="1"/>
  <c r="I1029" i="3" s="1"/>
  <c r="B1030" i="3" s="1"/>
  <c r="D1030" i="3" l="1"/>
  <c r="E1030" i="3" s="1"/>
  <c r="G1030" i="3"/>
  <c r="C1030" i="3"/>
  <c r="H1030" i="3" l="1"/>
  <c r="I1030" i="3" s="1"/>
  <c r="B1031" i="3" s="1"/>
  <c r="D1031" i="3" s="1"/>
  <c r="E1031" i="3" s="1"/>
  <c r="G1031" i="3" l="1"/>
  <c r="H1031" i="3" s="1"/>
  <c r="I1031" i="3" s="1"/>
  <c r="B1032" i="3" s="1"/>
  <c r="C1032" i="3" s="1"/>
  <c r="C1031" i="3"/>
  <c r="D1032" i="3" l="1"/>
  <c r="E1032" i="3" s="1"/>
  <c r="G1032" i="3"/>
  <c r="H1032" i="3" l="1"/>
  <c r="I1032" i="3" s="1"/>
  <c r="B1033" i="3" s="1"/>
  <c r="G1033" i="3" s="1"/>
  <c r="C1033" i="3" l="1"/>
  <c r="D1033" i="3"/>
  <c r="E1033" i="3" s="1"/>
  <c r="H1033" i="3" l="1"/>
  <c r="I1033" i="3" s="1"/>
  <c r="B1034" i="3" s="1"/>
  <c r="C1034" i="3" s="1"/>
  <c r="G1034" i="3" l="1"/>
  <c r="D1034" i="3"/>
  <c r="E1034" i="3" s="1"/>
  <c r="H1034" i="3" l="1"/>
  <c r="I1034" i="3" s="1"/>
  <c r="B1035" i="3" s="1"/>
  <c r="D1035" i="3" s="1"/>
  <c r="E1035" i="3" s="1"/>
  <c r="C1035" i="3" l="1"/>
  <c r="G1035" i="3"/>
  <c r="H1035" i="3" s="1"/>
  <c r="I1035" i="3" s="1"/>
  <c r="B1036" i="3" s="1"/>
  <c r="D1036" i="3" s="1"/>
  <c r="E1036" i="3" s="1"/>
  <c r="C1036" i="3" l="1"/>
  <c r="G1036" i="3"/>
  <c r="H1036" i="3" s="1"/>
  <c r="I1036" i="3" s="1"/>
  <c r="B1037" i="3" s="1"/>
  <c r="C1037" i="3" s="1"/>
  <c r="G1037" i="3" l="1"/>
  <c r="D1037" i="3"/>
  <c r="E1037" i="3" s="1"/>
  <c r="H1037" i="3" s="1"/>
  <c r="I1037" i="3" s="1"/>
  <c r="B1038" i="3" s="1"/>
  <c r="D1038" i="3" s="1"/>
  <c r="E1038" i="3" s="1"/>
  <c r="G1038" i="3" l="1"/>
  <c r="H1038" i="3" s="1"/>
  <c r="I1038" i="3" s="1"/>
  <c r="B1039" i="3" s="1"/>
  <c r="D1039" i="3" s="1"/>
  <c r="E1039" i="3" s="1"/>
  <c r="C1038" i="3"/>
  <c r="C1039" i="3" l="1"/>
  <c r="G1039" i="3"/>
  <c r="H1039" i="3" s="1"/>
  <c r="I1039" i="3" s="1"/>
  <c r="B1040" i="3" s="1"/>
  <c r="D1040" i="3" s="1"/>
  <c r="E1040" i="3" s="1"/>
  <c r="G1040" i="3" l="1"/>
  <c r="H1040" i="3" s="1"/>
  <c r="I1040" i="3" s="1"/>
  <c r="B1041" i="3" s="1"/>
  <c r="G1041" i="3" s="1"/>
  <c r="C1040" i="3"/>
  <c r="D1041" i="3" l="1"/>
  <c r="E1041" i="3" s="1"/>
  <c r="H1041" i="3" s="1"/>
  <c r="I1041" i="3" s="1"/>
  <c r="B1042" i="3" s="1"/>
  <c r="C1041" i="3"/>
  <c r="D1042" i="3" l="1"/>
  <c r="E1042" i="3" s="1"/>
  <c r="C1042" i="3"/>
  <c r="G1042" i="3"/>
  <c r="H1042" i="3" l="1"/>
  <c r="I1042" i="3" s="1"/>
  <c r="B1043" i="3" s="1"/>
  <c r="D1043" i="3" l="1"/>
  <c r="E1043" i="3" s="1"/>
  <c r="G1043" i="3"/>
  <c r="C1043" i="3"/>
  <c r="H1043" i="3" l="1"/>
  <c r="I1043" i="3" s="1"/>
  <c r="B1044" i="3" s="1"/>
  <c r="D1044" i="3" s="1"/>
  <c r="E1044" i="3" s="1"/>
  <c r="G1044" i="3" l="1"/>
  <c r="H1044" i="3" s="1"/>
  <c r="I1044" i="3" s="1"/>
  <c r="B1045" i="3" s="1"/>
  <c r="G1045" i="3" s="1"/>
  <c r="C1044" i="3"/>
  <c r="D1045" i="3" l="1"/>
  <c r="E1045" i="3" s="1"/>
  <c r="H1045" i="3" s="1"/>
  <c r="I1045" i="3" s="1"/>
  <c r="B1046" i="3" s="1"/>
  <c r="C1045" i="3"/>
  <c r="C1046" i="3" l="1"/>
  <c r="D1046" i="3"/>
  <c r="E1046" i="3" s="1"/>
  <c r="G1046" i="3"/>
  <c r="H1046" i="3" l="1"/>
  <c r="I1046" i="3" s="1"/>
  <c r="B1047" i="3" s="1"/>
  <c r="C1047" i="3" l="1"/>
  <c r="D1047" i="3"/>
  <c r="E1047" i="3" s="1"/>
  <c r="G1047" i="3"/>
  <c r="H1047" i="3" l="1"/>
  <c r="I1047" i="3" s="1"/>
  <c r="B1048" i="3" s="1"/>
  <c r="C1048" i="3" l="1"/>
  <c r="D1048" i="3"/>
  <c r="E1048" i="3" s="1"/>
  <c r="G1048" i="3"/>
  <c r="H1048" i="3" l="1"/>
  <c r="I1048" i="3" s="1"/>
  <c r="B1049" i="3" s="1"/>
  <c r="D1049" i="3" l="1"/>
  <c r="E1049" i="3" s="1"/>
  <c r="C1049" i="3"/>
  <c r="G1049" i="3"/>
  <c r="H1049" i="3" l="1"/>
  <c r="I1049" i="3" s="1"/>
  <c r="B1050" i="3" s="1"/>
  <c r="D1050" i="3" l="1"/>
  <c r="E1050" i="3" s="1"/>
  <c r="G1050" i="3"/>
  <c r="C1050" i="3"/>
  <c r="H1050" i="3" l="1"/>
  <c r="I1050" i="3" s="1"/>
  <c r="B1051" i="3" s="1"/>
  <c r="D1051" i="3" s="1"/>
  <c r="E1051" i="3" s="1"/>
  <c r="G1051" i="3" l="1"/>
  <c r="H1051" i="3" s="1"/>
  <c r="I1051" i="3" s="1"/>
  <c r="B1052" i="3" s="1"/>
  <c r="G1052" i="3" s="1"/>
  <c r="C1051" i="3"/>
  <c r="D1052" i="3" l="1"/>
  <c r="E1052" i="3" s="1"/>
  <c r="H1052" i="3" s="1"/>
  <c r="I1052" i="3" s="1"/>
  <c r="B1053" i="3" s="1"/>
  <c r="C1052" i="3"/>
  <c r="G1053" i="3" l="1"/>
  <c r="C1053" i="3"/>
  <c r="D1053" i="3"/>
  <c r="E1053" i="3" s="1"/>
  <c r="H1053" i="3" l="1"/>
  <c r="I1053" i="3" s="1"/>
  <c r="B1054" i="3" s="1"/>
  <c r="D1054" i="3" l="1"/>
  <c r="E1054" i="3" s="1"/>
  <c r="G1054" i="3"/>
  <c r="C1054" i="3"/>
  <c r="H1054" i="3" l="1"/>
  <c r="I1054" i="3" s="1"/>
  <c r="B1055" i="3" s="1"/>
  <c r="G1055" i="3" s="1"/>
  <c r="D1055" i="3" l="1"/>
  <c r="E1055" i="3" s="1"/>
  <c r="H1055" i="3" s="1"/>
  <c r="I1055" i="3" s="1"/>
  <c r="B1056" i="3" s="1"/>
  <c r="C1055" i="3"/>
  <c r="C1056" i="3" l="1"/>
  <c r="D1056" i="3"/>
  <c r="E1056" i="3" s="1"/>
  <c r="G1056" i="3"/>
  <c r="H1056" i="3" l="1"/>
  <c r="I1056" i="3" s="1"/>
  <c r="B1057" i="3" s="1"/>
  <c r="G1057" i="3" l="1"/>
  <c r="C1057" i="3"/>
  <c r="D1057" i="3"/>
  <c r="E1057" i="3" s="1"/>
  <c r="H1057" i="3" l="1"/>
  <c r="I1057" i="3" s="1"/>
  <c r="B1058" i="3" s="1"/>
  <c r="C1058" i="3" l="1"/>
  <c r="D1058" i="3"/>
  <c r="E1058" i="3" s="1"/>
  <c r="G1058" i="3"/>
  <c r="H1058" i="3" l="1"/>
  <c r="I1058" i="3" s="1"/>
  <c r="B1059" i="3" s="1"/>
  <c r="D1059" i="3" l="1"/>
  <c r="E1059" i="3" s="1"/>
  <c r="C1059" i="3"/>
  <c r="G1059" i="3"/>
  <c r="H1059" i="3" s="1"/>
  <c r="I1059" i="3" s="1"/>
  <c r="B1060" i="3" s="1"/>
  <c r="D1060" i="3" l="1"/>
  <c r="E1060" i="3" s="1"/>
  <c r="C1060" i="3"/>
  <c r="G1060" i="3"/>
  <c r="H1060" i="3" s="1"/>
  <c r="I1060" i="3" s="1"/>
  <c r="B1061" i="3" s="1"/>
  <c r="G1061" i="3" l="1"/>
  <c r="C1061" i="3"/>
  <c r="D1061" i="3"/>
  <c r="E1061" i="3" s="1"/>
  <c r="H1061" i="3" l="1"/>
  <c r="I1061" i="3" s="1"/>
  <c r="B1062" i="3" s="1"/>
  <c r="C1062" i="3" l="1"/>
  <c r="D1062" i="3"/>
  <c r="E1062" i="3" s="1"/>
  <c r="G1062" i="3"/>
  <c r="H1062" i="3" l="1"/>
  <c r="I1062" i="3" s="1"/>
  <c r="B1063" i="3" s="1"/>
  <c r="D1063" i="3" l="1"/>
  <c r="E1063" i="3" s="1"/>
  <c r="C1063" i="3"/>
  <c r="G1063" i="3"/>
  <c r="H1063" i="3" l="1"/>
  <c r="I1063" i="3" s="1"/>
  <c r="B1064" i="3" s="1"/>
  <c r="G1064" i="3" s="1"/>
  <c r="D1064" i="3" l="1"/>
  <c r="E1064" i="3" s="1"/>
  <c r="H1064" i="3" s="1"/>
  <c r="I1064" i="3" s="1"/>
  <c r="B1065" i="3" s="1"/>
  <c r="C1064" i="3"/>
  <c r="G1065" i="3" l="1"/>
  <c r="C1065" i="3"/>
  <c r="D1065" i="3"/>
  <c r="E1065" i="3" s="1"/>
  <c r="H1065" i="3"/>
  <c r="I1065" i="3" s="1"/>
  <c r="B1066" i="3" s="1"/>
  <c r="C1066" i="3" l="1"/>
  <c r="G1066" i="3"/>
  <c r="H1066" i="3"/>
  <c r="I1066" i="3" s="1"/>
  <c r="B1067" i="3" s="1"/>
  <c r="D1066" i="3"/>
  <c r="E1066" i="3" s="1"/>
  <c r="C1067" i="3" l="1"/>
  <c r="D1067" i="3"/>
  <c r="E1067" i="3" s="1"/>
  <c r="G1067" i="3"/>
  <c r="H1067" i="3"/>
  <c r="I1067" i="3" s="1"/>
  <c r="B1068" i="3" s="1"/>
  <c r="G1068" i="3" l="1"/>
  <c r="H1068" i="3"/>
  <c r="I1068" i="3" s="1"/>
  <c r="B1069" i="3" s="1"/>
  <c r="D1068" i="3"/>
  <c r="E1068" i="3" s="1"/>
  <c r="C1068" i="3"/>
  <c r="C1069" i="3" l="1"/>
  <c r="H1069" i="3"/>
  <c r="I1069" i="3" s="1"/>
  <c r="B1070" i="3" s="1"/>
  <c r="D1069" i="3"/>
  <c r="E1069" i="3" s="1"/>
  <c r="G1069" i="3"/>
  <c r="D1070" i="3" l="1"/>
  <c r="E1070" i="3" s="1"/>
  <c r="H1070" i="3"/>
  <c r="I1070" i="3" s="1"/>
  <c r="B1071" i="3" s="1"/>
  <c r="C1070" i="3"/>
  <c r="G1070" i="3"/>
  <c r="G1071" i="3" l="1"/>
  <c r="D1071" i="3"/>
  <c r="E1071" i="3" s="1"/>
  <c r="C1071" i="3"/>
  <c r="H1071" i="3"/>
  <c r="I1071" i="3" s="1"/>
  <c r="B1072" i="3" s="1"/>
  <c r="G1072" i="3" l="1"/>
  <c r="C1072" i="3"/>
  <c r="H1072" i="3"/>
  <c r="I1072" i="3" s="1"/>
  <c r="B1073" i="3" s="1"/>
  <c r="D1072" i="3"/>
  <c r="E1072" i="3" s="1"/>
  <c r="H1073" i="3" l="1"/>
  <c r="I1073" i="3" s="1"/>
  <c r="B1074" i="3" s="1"/>
  <c r="D1073" i="3"/>
  <c r="E1073" i="3" s="1"/>
  <c r="G1073" i="3"/>
  <c r="C1073" i="3"/>
  <c r="D1074" i="3" l="1"/>
  <c r="E1074" i="3" s="1"/>
  <c r="C1074" i="3"/>
  <c r="H1074" i="3"/>
  <c r="I1074" i="3" s="1"/>
  <c r="B1075" i="3" s="1"/>
  <c r="G1074" i="3"/>
  <c r="H1075" i="3" l="1"/>
  <c r="I1075" i="3" s="1"/>
  <c r="B1076" i="3" s="1"/>
  <c r="D1075" i="3"/>
  <c r="E1075" i="3" s="1"/>
  <c r="G1075" i="3"/>
  <c r="C1075" i="3"/>
  <c r="G1076" i="3" l="1"/>
  <c r="D1076" i="3"/>
  <c r="E1076" i="3" s="1"/>
  <c r="C1076" i="3"/>
  <c r="H1076" i="3"/>
  <c r="I1076" i="3" s="1"/>
  <c r="B1077" i="3" s="1"/>
  <c r="C1077" i="3" l="1"/>
  <c r="H1077" i="3"/>
  <c r="I1077" i="3" s="1"/>
  <c r="B1078" i="3" s="1"/>
  <c r="G1077" i="3"/>
  <c r="D1077" i="3"/>
  <c r="E1077" i="3" s="1"/>
  <c r="D1078" i="3" l="1"/>
  <c r="E1078" i="3" s="1"/>
  <c r="G1078" i="3"/>
  <c r="H1078" i="3"/>
  <c r="I1078" i="3" s="1"/>
  <c r="B1079" i="3" s="1"/>
  <c r="C1078" i="3"/>
  <c r="H1079" i="3" l="1"/>
  <c r="I1079" i="3" s="1"/>
  <c r="B1080" i="3" s="1"/>
  <c r="C1079" i="3"/>
  <c r="D1079" i="3"/>
  <c r="E1079" i="3" s="1"/>
  <c r="G1079" i="3"/>
  <c r="G1080" i="3" l="1"/>
  <c r="H1080" i="3"/>
  <c r="I1080" i="3" s="1"/>
  <c r="B1081" i="3" s="1"/>
  <c r="C1080" i="3"/>
  <c r="D1080" i="3"/>
  <c r="E1080" i="3" s="1"/>
  <c r="G1081" i="3" l="1"/>
  <c r="H1081" i="3"/>
  <c r="I1081" i="3" s="1"/>
  <c r="B1082" i="3" s="1"/>
  <c r="D1081" i="3"/>
  <c r="E1081" i="3" s="1"/>
  <c r="C1081" i="3"/>
  <c r="D1082" i="3" l="1"/>
  <c r="E1082" i="3" s="1"/>
  <c r="H1082" i="3"/>
  <c r="I1082" i="3" s="1"/>
  <c r="B1083" i="3" s="1"/>
  <c r="C1082" i="3"/>
  <c r="G1082" i="3"/>
  <c r="H1083" i="3" l="1"/>
  <c r="I1083" i="3" s="1"/>
  <c r="B1084" i="3" s="1"/>
  <c r="G1083" i="3"/>
  <c r="D1083" i="3"/>
  <c r="E1083" i="3" s="1"/>
  <c r="C1083" i="3"/>
  <c r="G1084" i="3" l="1"/>
  <c r="C1084" i="3"/>
  <c r="H1084" i="3"/>
  <c r="I1084" i="3" s="1"/>
  <c r="B1085" i="3" s="1"/>
  <c r="D1084" i="3"/>
  <c r="E1084" i="3" s="1"/>
  <c r="C1085" i="3" l="1"/>
  <c r="H1085" i="3"/>
  <c r="I1085" i="3" s="1"/>
  <c r="B1086" i="3" s="1"/>
  <c r="D1085" i="3"/>
  <c r="E1085" i="3" s="1"/>
  <c r="G1085" i="3"/>
  <c r="D1086" i="3" l="1"/>
  <c r="E1086" i="3" s="1"/>
  <c r="G1086" i="3"/>
  <c r="C1086" i="3"/>
  <c r="H1086" i="3"/>
  <c r="I1086" i="3" s="1"/>
  <c r="B1087" i="3" s="1"/>
  <c r="H1087" i="3" l="1"/>
  <c r="I1087" i="3" s="1"/>
  <c r="B1088" i="3" s="1"/>
  <c r="C1087" i="3"/>
  <c r="D1087" i="3"/>
  <c r="E1087" i="3" s="1"/>
  <c r="G1087" i="3"/>
  <c r="D1088" i="3" l="1"/>
  <c r="E1088" i="3" s="1"/>
  <c r="H1088" i="3"/>
  <c r="I1088" i="3" s="1"/>
  <c r="B1089" i="3" s="1"/>
  <c r="G1088" i="3"/>
  <c r="C1088" i="3"/>
  <c r="C1089" i="3" l="1"/>
  <c r="G1089" i="3"/>
  <c r="D1089" i="3"/>
  <c r="E1089" i="3" s="1"/>
  <c r="H1089" i="3"/>
  <c r="I1089" i="3" s="1"/>
  <c r="B1090" i="3" s="1"/>
  <c r="C1090" i="3" l="1"/>
  <c r="G1090" i="3"/>
  <c r="D1090" i="3"/>
  <c r="E1090" i="3" s="1"/>
  <c r="H1090" i="3"/>
  <c r="I1090" i="3" s="1"/>
  <c r="B1091" i="3" s="1"/>
  <c r="D1091" i="3" l="1"/>
  <c r="E1091" i="3" s="1"/>
  <c r="H1091" i="3"/>
  <c r="I1091" i="3" s="1"/>
  <c r="B1092" i="3" s="1"/>
  <c r="C1091" i="3"/>
  <c r="G1091" i="3"/>
  <c r="G1092" i="3" l="1"/>
  <c r="C1092" i="3"/>
  <c r="D1092" i="3"/>
  <c r="E1092" i="3" s="1"/>
  <c r="H1092" i="3"/>
  <c r="I1092" i="3" s="1"/>
  <c r="B1093" i="3" s="1"/>
  <c r="C1093" i="3" l="1"/>
  <c r="G1093" i="3"/>
  <c r="D1093" i="3"/>
  <c r="E1093" i="3" s="1"/>
  <c r="H1093" i="3"/>
  <c r="I1093" i="3" s="1"/>
  <c r="B1094" i="3" s="1"/>
  <c r="H1094" i="3" l="1"/>
  <c r="I1094" i="3" s="1"/>
  <c r="B1095" i="3" s="1"/>
  <c r="D1094" i="3"/>
  <c r="E1094" i="3" s="1"/>
  <c r="G1094" i="3"/>
  <c r="C1094" i="3"/>
  <c r="C1095" i="3" l="1"/>
  <c r="H1095" i="3"/>
  <c r="I1095" i="3" s="1"/>
  <c r="B1096" i="3" s="1"/>
  <c r="G1095" i="3"/>
  <c r="D1095" i="3"/>
  <c r="E1095" i="3" s="1"/>
  <c r="D1096" i="3" l="1"/>
  <c r="E1096" i="3" s="1"/>
  <c r="G1096" i="3"/>
  <c r="H1096" i="3"/>
  <c r="I1096" i="3" s="1"/>
  <c r="B1097" i="3" s="1"/>
  <c r="C1096" i="3"/>
  <c r="G1097" i="3" l="1"/>
  <c r="H1097" i="3"/>
  <c r="I1097" i="3" s="1"/>
  <c r="B1098" i="3" s="1"/>
  <c r="D1097" i="3"/>
  <c r="E1097" i="3" s="1"/>
  <c r="C1097" i="3"/>
  <c r="D1098" i="3" l="1"/>
  <c r="E1098" i="3" s="1"/>
  <c r="H1098" i="3"/>
  <c r="I1098" i="3" s="1"/>
  <c r="B1099" i="3" s="1"/>
  <c r="C1098" i="3"/>
  <c r="G1098" i="3"/>
  <c r="H1099" i="3" l="1"/>
  <c r="I1099" i="3" s="1"/>
  <c r="B1100" i="3" s="1"/>
  <c r="C1099" i="3"/>
  <c r="G1099" i="3"/>
  <c r="D1099" i="3"/>
  <c r="E1099" i="3" s="1"/>
  <c r="D1100" i="3" l="1"/>
  <c r="E1100" i="3" s="1"/>
  <c r="G1100" i="3"/>
  <c r="H1100" i="3"/>
  <c r="I1100" i="3" s="1"/>
  <c r="B1101" i="3" s="1"/>
  <c r="C1100" i="3"/>
  <c r="C1101" i="3" l="1"/>
  <c r="H1101" i="3"/>
  <c r="I1101" i="3" s="1"/>
  <c r="B1102" i="3" s="1"/>
  <c r="G1101" i="3"/>
  <c r="D1101" i="3"/>
  <c r="E1101" i="3" s="1"/>
  <c r="D1102" i="3" l="1"/>
  <c r="E1102" i="3" s="1"/>
  <c r="H1102" i="3"/>
  <c r="I1102" i="3" s="1"/>
  <c r="B1103" i="3" s="1"/>
  <c r="C1102" i="3"/>
  <c r="G1102" i="3"/>
  <c r="G1103" i="3" l="1"/>
  <c r="H1103" i="3"/>
  <c r="I1103" i="3" s="1"/>
  <c r="B1104" i="3" s="1"/>
  <c r="C1103" i="3"/>
  <c r="D1103" i="3"/>
  <c r="E1103" i="3" s="1"/>
  <c r="G1104" i="3" l="1"/>
  <c r="D1104" i="3"/>
  <c r="E1104" i="3" s="1"/>
  <c r="C1104" i="3"/>
  <c r="H1104" i="3"/>
  <c r="I1104" i="3" s="1"/>
  <c r="B1105" i="3" s="1"/>
  <c r="C1105" i="3" l="1"/>
  <c r="G1105" i="3"/>
  <c r="H1105" i="3"/>
  <c r="I1105" i="3" s="1"/>
  <c r="B1106" i="3" s="1"/>
  <c r="D1105" i="3"/>
  <c r="E1105" i="3" s="1"/>
  <c r="D1106" i="3" l="1"/>
  <c r="E1106" i="3" s="1"/>
  <c r="H1106" i="3"/>
  <c r="I1106" i="3" s="1"/>
  <c r="B1107" i="3" s="1"/>
  <c r="C1106" i="3"/>
  <c r="G1106" i="3"/>
  <c r="D1107" i="3" l="1"/>
  <c r="E1107" i="3" s="1"/>
  <c r="G1107" i="3"/>
  <c r="C1107" i="3"/>
  <c r="H1107" i="3"/>
  <c r="I1107" i="3" s="1"/>
  <c r="B1108" i="3" s="1"/>
  <c r="G1108" i="3" l="1"/>
  <c r="D1108" i="3"/>
  <c r="E1108" i="3" s="1"/>
  <c r="C1108" i="3"/>
  <c r="H1108" i="3"/>
  <c r="I1108" i="3" s="1"/>
  <c r="B1109" i="3" s="1"/>
  <c r="C1109" i="3" l="1"/>
  <c r="H1109" i="3"/>
  <c r="I1109" i="3" s="1"/>
  <c r="B1110" i="3" s="1"/>
  <c r="G1109" i="3"/>
  <c r="D1109" i="3"/>
  <c r="E1109" i="3" s="1"/>
  <c r="D1110" i="3" l="1"/>
  <c r="E1110" i="3" s="1"/>
  <c r="G1110" i="3"/>
  <c r="C1110" i="3"/>
  <c r="H1110" i="3"/>
  <c r="I1110" i="3" s="1"/>
  <c r="B1111" i="3" s="1"/>
  <c r="C1111" i="3" l="1"/>
  <c r="D1111" i="3"/>
  <c r="E1111" i="3" s="1"/>
  <c r="G1111" i="3"/>
  <c r="H1111" i="3"/>
  <c r="I1111" i="3" s="1"/>
  <c r="B1112" i="3" s="1"/>
  <c r="G1112" i="3" l="1"/>
  <c r="H1112" i="3"/>
  <c r="I1112" i="3" s="1"/>
  <c r="B1113" i="3" s="1"/>
  <c r="C1112" i="3"/>
  <c r="D1112" i="3"/>
  <c r="E1112" i="3" s="1"/>
  <c r="D1113" i="3" l="1"/>
  <c r="E1113" i="3" s="1"/>
  <c r="C1113" i="3"/>
  <c r="G1113" i="3"/>
  <c r="H1113" i="3"/>
  <c r="I1113" i="3" s="1"/>
  <c r="B1114" i="3" s="1"/>
  <c r="C1114" i="3" l="1"/>
  <c r="H1114" i="3"/>
  <c r="I1114" i="3" s="1"/>
  <c r="B1115" i="3" s="1"/>
  <c r="D1114" i="3"/>
  <c r="E1114" i="3" s="1"/>
  <c r="G1114" i="3"/>
  <c r="D1115" i="3" l="1"/>
  <c r="E1115" i="3" s="1"/>
  <c r="G1115" i="3"/>
  <c r="C1115" i="3"/>
  <c r="H1115" i="3"/>
  <c r="I1115" i="3" s="1"/>
  <c r="B1116" i="3" s="1"/>
  <c r="G1116" i="3" l="1"/>
  <c r="D1116" i="3"/>
  <c r="E1116" i="3" s="1"/>
  <c r="C1116" i="3"/>
  <c r="H1116" i="3"/>
  <c r="I1116" i="3" s="1"/>
  <c r="B1117" i="3" s="1"/>
  <c r="G1117" i="3" l="1"/>
  <c r="H1117" i="3"/>
  <c r="I1117" i="3" s="1"/>
  <c r="B1118" i="3" s="1"/>
  <c r="D1117" i="3"/>
  <c r="E1117" i="3" s="1"/>
  <c r="C1117" i="3"/>
  <c r="C1118" i="3" l="1"/>
  <c r="H1118" i="3"/>
  <c r="I1118" i="3" s="1"/>
  <c r="B1119" i="3" s="1"/>
  <c r="D1118" i="3"/>
  <c r="E1118" i="3" s="1"/>
  <c r="G1118" i="3"/>
  <c r="G1119" i="3" l="1"/>
  <c r="C1119" i="3"/>
  <c r="H1119" i="3"/>
  <c r="I1119" i="3" s="1"/>
  <c r="B1120" i="3" s="1"/>
  <c r="D1119" i="3"/>
  <c r="E1119" i="3" s="1"/>
  <c r="G1120" i="3" l="1"/>
  <c r="C1120" i="3"/>
  <c r="H1120" i="3"/>
  <c r="I1120" i="3" s="1"/>
  <c r="B1121" i="3" s="1"/>
  <c r="D1120" i="3"/>
  <c r="E1120" i="3" s="1"/>
  <c r="G1121" i="3" l="1"/>
  <c r="H1121" i="3"/>
  <c r="I1121" i="3" s="1"/>
  <c r="B1122" i="3" s="1"/>
  <c r="D1121" i="3"/>
  <c r="E1121" i="3" s="1"/>
  <c r="C1121" i="3"/>
  <c r="C1122" i="3" l="1"/>
  <c r="H1122" i="3"/>
  <c r="I1122" i="3" s="1"/>
  <c r="B1123" i="3" s="1"/>
  <c r="D1122" i="3"/>
  <c r="E1122" i="3" s="1"/>
  <c r="G1122" i="3"/>
  <c r="C1123" i="3" l="1"/>
  <c r="G1123" i="3"/>
  <c r="H1123" i="3"/>
  <c r="I1123" i="3" s="1"/>
  <c r="B1124" i="3" s="1"/>
  <c r="D1123" i="3"/>
  <c r="E1123" i="3" s="1"/>
  <c r="G1124" i="3" l="1"/>
  <c r="C1124" i="3"/>
  <c r="D1124" i="3"/>
  <c r="E1124" i="3" s="1"/>
  <c r="H1124" i="3"/>
  <c r="I1124" i="3" s="1"/>
  <c r="B1125" i="3" s="1"/>
  <c r="G1125" i="3" l="1"/>
  <c r="H1125" i="3"/>
  <c r="I1125" i="3" s="1"/>
  <c r="B1126" i="3" s="1"/>
  <c r="D1125" i="3"/>
  <c r="E1125" i="3" s="1"/>
  <c r="C1125" i="3"/>
  <c r="C1126" i="3" l="1"/>
  <c r="H1126" i="3"/>
  <c r="I1126" i="3" s="1"/>
  <c r="B1127" i="3" s="1"/>
  <c r="D1126" i="3"/>
  <c r="E1126" i="3" s="1"/>
  <c r="G1126" i="3"/>
  <c r="G1127" i="3" l="1"/>
  <c r="H1127" i="3"/>
  <c r="I1127" i="3" s="1"/>
  <c r="B1128" i="3" s="1"/>
  <c r="C1127" i="3"/>
  <c r="D1127" i="3"/>
  <c r="E1127" i="3" s="1"/>
  <c r="G1128" i="3" l="1"/>
  <c r="D1128" i="3"/>
  <c r="E1128" i="3" s="1"/>
  <c r="C1128" i="3"/>
  <c r="H1128" i="3"/>
  <c r="I1128" i="3" s="1"/>
  <c r="B1129" i="3" s="1"/>
  <c r="G1129" i="3" l="1"/>
  <c r="H1129" i="3"/>
  <c r="I1129" i="3" s="1"/>
  <c r="B1130" i="3" s="1"/>
  <c r="D1129" i="3"/>
  <c r="E1129" i="3" s="1"/>
  <c r="C1129" i="3"/>
  <c r="C1130" i="3" l="1"/>
  <c r="D1130" i="3"/>
  <c r="E1130" i="3" s="1"/>
  <c r="G1130" i="3"/>
  <c r="H1130" i="3"/>
  <c r="I1130" i="3" s="1"/>
  <c r="B1131" i="3" s="1"/>
  <c r="D1131" i="3" l="1"/>
  <c r="E1131" i="3" s="1"/>
  <c r="C1131" i="3"/>
  <c r="G1131" i="3"/>
  <c r="H1131" i="3"/>
  <c r="I1131" i="3" s="1"/>
  <c r="B1132" i="3" s="1"/>
  <c r="G1132" i="3" l="1"/>
  <c r="H1132" i="3"/>
  <c r="I1132" i="3" s="1"/>
  <c r="B1133" i="3" s="1"/>
  <c r="D1132" i="3"/>
  <c r="E1132" i="3" s="1"/>
  <c r="C1132" i="3"/>
  <c r="G1133" i="3" l="1"/>
  <c r="C1133" i="3"/>
  <c r="D1133" i="3"/>
  <c r="E1133" i="3" s="1"/>
  <c r="H1133" i="3"/>
  <c r="I1133" i="3" s="1"/>
  <c r="B1134" i="3" s="1"/>
  <c r="D1134" i="3" l="1"/>
  <c r="E1134" i="3" s="1"/>
  <c r="G1134" i="3"/>
  <c r="C1134" i="3"/>
  <c r="H1134" i="3"/>
  <c r="I1134" i="3" s="1"/>
  <c r="B1135" i="3" s="1"/>
  <c r="D1135" i="3" l="1"/>
  <c r="E1135" i="3" s="1"/>
  <c r="G1135" i="3"/>
  <c r="C1135" i="3"/>
  <c r="H1135" i="3"/>
  <c r="I1135" i="3" s="1"/>
  <c r="B1136" i="3" s="1"/>
  <c r="G1136" i="3" l="1"/>
  <c r="C1136" i="3"/>
  <c r="D1136" i="3"/>
  <c r="E1136" i="3" s="1"/>
  <c r="H1136" i="3"/>
  <c r="I1136" i="3" s="1"/>
  <c r="B1137" i="3" s="1"/>
  <c r="G1137" i="3" l="1"/>
  <c r="H1137" i="3"/>
  <c r="I1137" i="3" s="1"/>
  <c r="B1138" i="3" s="1"/>
  <c r="C1137" i="3"/>
  <c r="D1137" i="3"/>
  <c r="E1137" i="3" s="1"/>
  <c r="C1138" i="3" l="1"/>
  <c r="H1138" i="3"/>
  <c r="I1138" i="3" s="1"/>
  <c r="B1139" i="3" s="1"/>
  <c r="D1138" i="3"/>
  <c r="E1138" i="3" s="1"/>
  <c r="G1138" i="3"/>
  <c r="C1139" i="3" l="1"/>
  <c r="G1139" i="3"/>
  <c r="H1139" i="3"/>
  <c r="I1139" i="3" s="1"/>
  <c r="B1140" i="3" s="1"/>
  <c r="D1139" i="3"/>
  <c r="E1139" i="3" s="1"/>
  <c r="G1140" i="3" l="1"/>
  <c r="D1140" i="3"/>
  <c r="E1140" i="3" s="1"/>
  <c r="H1140" i="3"/>
  <c r="I1140" i="3" s="1"/>
  <c r="B1141" i="3" s="1"/>
  <c r="C1140" i="3"/>
  <c r="G1141" i="3" l="1"/>
  <c r="H1141" i="3"/>
  <c r="I1141" i="3" s="1"/>
  <c r="B1142" i="3" s="1"/>
  <c r="C1141" i="3"/>
  <c r="D1141" i="3"/>
  <c r="E1141" i="3" s="1"/>
  <c r="C1142" i="3" l="1"/>
  <c r="H1142" i="3"/>
  <c r="I1142" i="3" s="1"/>
  <c r="B1143" i="3" s="1"/>
  <c r="D1142" i="3"/>
  <c r="E1142" i="3" s="1"/>
  <c r="G1142" i="3"/>
  <c r="D1143" i="3" l="1"/>
  <c r="E1143" i="3" s="1"/>
  <c r="H1143" i="3"/>
  <c r="I1143" i="3" s="1"/>
  <c r="B1144" i="3" s="1"/>
  <c r="G1143" i="3"/>
  <c r="C1143" i="3"/>
  <c r="G1144" i="3" l="1"/>
  <c r="C1144" i="3"/>
  <c r="D1144" i="3"/>
  <c r="E1144" i="3" s="1"/>
  <c r="H1144" i="3"/>
  <c r="I1144" i="3" s="1"/>
  <c r="B1145" i="3" s="1"/>
  <c r="G1145" i="3" l="1"/>
  <c r="H1145" i="3"/>
  <c r="I1145" i="3" s="1"/>
  <c r="B1146" i="3" s="1"/>
  <c r="D1145" i="3"/>
  <c r="E1145" i="3" s="1"/>
  <c r="C1145" i="3"/>
  <c r="C1146" i="3" l="1"/>
  <c r="D1146" i="3"/>
  <c r="E1146" i="3" s="1"/>
  <c r="G1146" i="3"/>
  <c r="H1146" i="3"/>
  <c r="I1146" i="3" s="1"/>
  <c r="B1147" i="3" s="1"/>
  <c r="D1147" i="3" l="1"/>
  <c r="E1147" i="3" s="1"/>
  <c r="C1147" i="3"/>
  <c r="G1147" i="3"/>
  <c r="H1147" i="3"/>
  <c r="I1147" i="3" s="1"/>
  <c r="B1148" i="3" s="1"/>
  <c r="G1148" i="3" l="1"/>
  <c r="D1148" i="3"/>
  <c r="E1148" i="3" s="1"/>
  <c r="C1148" i="3"/>
  <c r="H1148" i="3"/>
  <c r="I1148" i="3" s="1"/>
  <c r="B1149" i="3" s="1"/>
  <c r="G1149" i="3" l="1"/>
  <c r="H1149" i="3"/>
  <c r="I1149" i="3" s="1"/>
  <c r="B1150" i="3" s="1"/>
  <c r="C1149" i="3"/>
  <c r="D1149" i="3"/>
  <c r="E1149" i="3" s="1"/>
  <c r="C1150" i="3" l="1"/>
  <c r="H1150" i="3"/>
  <c r="I1150" i="3" s="1"/>
  <c r="B1151" i="3" s="1"/>
  <c r="D1150" i="3"/>
  <c r="E1150" i="3" s="1"/>
  <c r="G1150" i="3"/>
  <c r="D1151" i="3" l="1"/>
  <c r="E1151" i="3" s="1"/>
  <c r="C1151" i="3"/>
  <c r="G1151" i="3"/>
  <c r="H1151" i="3"/>
  <c r="I1151" i="3" s="1"/>
  <c r="B1152" i="3" s="1"/>
  <c r="G1152" i="3" l="1"/>
  <c r="D1152" i="3"/>
  <c r="E1152" i="3" s="1"/>
  <c r="H1152" i="3"/>
  <c r="I1152" i="3" s="1"/>
  <c r="B1153" i="3" s="1"/>
  <c r="C1152" i="3"/>
  <c r="H1153" i="3" l="1"/>
  <c r="I1153" i="3" s="1"/>
  <c r="B1154" i="3" s="1"/>
  <c r="C1153" i="3"/>
  <c r="D1153" i="3"/>
  <c r="E1153" i="3" s="1"/>
  <c r="G1153" i="3"/>
  <c r="C1154" i="3" l="1"/>
  <c r="H1154" i="3"/>
  <c r="I1154" i="3" s="1"/>
  <c r="B1155" i="3" s="1"/>
  <c r="D1154" i="3"/>
  <c r="E1154" i="3" s="1"/>
  <c r="G1154" i="3"/>
  <c r="D1155" i="3" l="1"/>
  <c r="E1155" i="3" s="1"/>
  <c r="G1155" i="3"/>
  <c r="C1155" i="3"/>
  <c r="H1155" i="3"/>
  <c r="I1155" i="3" s="1"/>
  <c r="B1156" i="3" s="1"/>
  <c r="G1156" i="3" l="1"/>
  <c r="C1156" i="3"/>
  <c r="D1156" i="3"/>
  <c r="E1156" i="3" s="1"/>
  <c r="H1156" i="3"/>
  <c r="I1156" i="3" s="1"/>
  <c r="B1157" i="3" s="1"/>
  <c r="G1157" i="3" l="1"/>
  <c r="H1157" i="3"/>
  <c r="I1157" i="3" s="1"/>
  <c r="B1158" i="3" s="1"/>
  <c r="D1157" i="3"/>
  <c r="E1157" i="3" s="1"/>
  <c r="C1157" i="3"/>
  <c r="C1158" i="3" l="1"/>
  <c r="D1158" i="3"/>
  <c r="E1158" i="3" s="1"/>
  <c r="G1158" i="3"/>
  <c r="H1158" i="3"/>
  <c r="I1158" i="3" s="1"/>
  <c r="B1159" i="3" s="1"/>
  <c r="D1159" i="3" l="1"/>
  <c r="E1159" i="3" s="1"/>
  <c r="C1159" i="3"/>
  <c r="H1159" i="3"/>
  <c r="I1159" i="3" s="1"/>
  <c r="B1160" i="3" s="1"/>
  <c r="G1159" i="3"/>
  <c r="G1160" i="3" l="1"/>
  <c r="H1160" i="3"/>
  <c r="I1160" i="3" s="1"/>
  <c r="B1161" i="3" s="1"/>
  <c r="D1160" i="3"/>
  <c r="E1160" i="3" s="1"/>
  <c r="C1160" i="3"/>
  <c r="G1161" i="3" l="1"/>
  <c r="H1161" i="3"/>
  <c r="I1161" i="3" s="1"/>
  <c r="B1162" i="3" s="1"/>
  <c r="C1161" i="3"/>
  <c r="D1161" i="3"/>
  <c r="E1161" i="3" s="1"/>
  <c r="C1162" i="3" l="1"/>
  <c r="D1162" i="3"/>
  <c r="E1162" i="3" s="1"/>
  <c r="G1162" i="3"/>
  <c r="H1162" i="3"/>
  <c r="I1162" i="3" s="1"/>
  <c r="B1163" i="3" s="1"/>
  <c r="D1163" i="3" l="1"/>
  <c r="E1163" i="3" s="1"/>
  <c r="G1163" i="3"/>
  <c r="C1163" i="3"/>
  <c r="H1163" i="3"/>
  <c r="I1163" i="3" s="1"/>
  <c r="B1164" i="3" s="1"/>
  <c r="G1164" i="3" l="1"/>
  <c r="H1164" i="3"/>
  <c r="I1164" i="3" s="1"/>
  <c r="B1165" i="3" s="1"/>
  <c r="C1164" i="3"/>
  <c r="D1164" i="3"/>
  <c r="E1164" i="3" s="1"/>
  <c r="G1165" i="3" l="1"/>
  <c r="H1165" i="3"/>
  <c r="I1165" i="3" s="1"/>
  <c r="B1166" i="3" s="1"/>
  <c r="C1165" i="3"/>
  <c r="D1165" i="3"/>
  <c r="E1165" i="3" s="1"/>
  <c r="C1166" i="3" l="1"/>
  <c r="H1166" i="3"/>
  <c r="I1166" i="3" s="1"/>
  <c r="B1167" i="3" s="1"/>
  <c r="G1166" i="3"/>
  <c r="D1166" i="3"/>
  <c r="E1166" i="3" s="1"/>
  <c r="D1167" i="3" l="1"/>
  <c r="E1167" i="3" s="1"/>
  <c r="C1167" i="3"/>
  <c r="G1167" i="3"/>
  <c r="H1167" i="3"/>
  <c r="I1167" i="3" s="1"/>
  <c r="B1168" i="3" s="1"/>
  <c r="G1168" i="3" l="1"/>
  <c r="D1168" i="3"/>
  <c r="E1168" i="3" s="1"/>
  <c r="C1168" i="3"/>
  <c r="H1168" i="3"/>
  <c r="I1168" i="3" s="1"/>
  <c r="B1169" i="3" s="1"/>
  <c r="G1169" i="3" l="1"/>
  <c r="H1169" i="3"/>
  <c r="I1169" i="3" s="1"/>
  <c r="B1170" i="3" s="1"/>
  <c r="D1169" i="3"/>
  <c r="E1169" i="3" s="1"/>
  <c r="C1169" i="3"/>
  <c r="C1170" i="3" l="1"/>
  <c r="D1170" i="3"/>
  <c r="E1170" i="3" s="1"/>
  <c r="G1170" i="3"/>
  <c r="H1170" i="3"/>
  <c r="I1170" i="3" s="1"/>
  <c r="B1171" i="3" s="1"/>
  <c r="D1171" i="3" l="1"/>
  <c r="E1171" i="3" s="1"/>
  <c r="G1171" i="3"/>
  <c r="H1171" i="3"/>
  <c r="I1171" i="3" s="1"/>
  <c r="B1172" i="3" s="1"/>
  <c r="C1171" i="3"/>
  <c r="G1172" i="3" l="1"/>
  <c r="C1172" i="3"/>
  <c r="H1172" i="3"/>
  <c r="I1172" i="3" s="1"/>
  <c r="B1173" i="3" s="1"/>
  <c r="D1172" i="3"/>
  <c r="E1172" i="3" s="1"/>
  <c r="G1173" i="3" l="1"/>
  <c r="H1173" i="3"/>
  <c r="I1173" i="3" s="1"/>
  <c r="B1174" i="3" s="1"/>
  <c r="C1173" i="3"/>
  <c r="D1173" i="3"/>
  <c r="E1173" i="3" s="1"/>
  <c r="C1174" i="3" l="1"/>
  <c r="H1174" i="3"/>
  <c r="I1174" i="3" s="1"/>
  <c r="B1175" i="3" s="1"/>
  <c r="D1174" i="3"/>
  <c r="E1174" i="3" s="1"/>
  <c r="G1174" i="3"/>
  <c r="D1175" i="3" l="1"/>
  <c r="E1175" i="3" s="1"/>
  <c r="G1175" i="3"/>
  <c r="H1175" i="3"/>
  <c r="I1175" i="3" s="1"/>
  <c r="B1176" i="3" s="1"/>
  <c r="C1175" i="3"/>
  <c r="G1176" i="3" l="1"/>
  <c r="C1176" i="3"/>
  <c r="D1176" i="3"/>
  <c r="E1176" i="3" s="1"/>
  <c r="H1176" i="3"/>
  <c r="I1176" i="3" s="1"/>
  <c r="B1177" i="3" s="1"/>
  <c r="G1177" i="3" l="1"/>
  <c r="H1177" i="3"/>
  <c r="I1177" i="3" s="1"/>
  <c r="B1178" i="3" s="1"/>
  <c r="D1177" i="3"/>
  <c r="E1177" i="3" s="1"/>
  <c r="C1177" i="3"/>
  <c r="C1178" i="3" l="1"/>
  <c r="D1178" i="3"/>
  <c r="E1178" i="3" s="1"/>
  <c r="G1178" i="3"/>
  <c r="H1178" i="3"/>
  <c r="I1178" i="3" s="1"/>
  <c r="B1179" i="3" s="1"/>
  <c r="D1179" i="3" l="1"/>
  <c r="E1179" i="3" s="1"/>
  <c r="G1179" i="3"/>
  <c r="C1179" i="3"/>
  <c r="H1179" i="3"/>
  <c r="I1179" i="3" s="1"/>
  <c r="B1180" i="3" s="1"/>
  <c r="G1180" i="3" l="1"/>
  <c r="C1180" i="3"/>
  <c r="H1180" i="3"/>
  <c r="I1180" i="3" s="1"/>
  <c r="B1181" i="3" s="1"/>
  <c r="D1180" i="3"/>
  <c r="E1180" i="3" s="1"/>
  <c r="G1181" i="3" l="1"/>
  <c r="H1181" i="3"/>
  <c r="I1181" i="3" s="1"/>
  <c r="B1182" i="3" s="1"/>
  <c r="D1181" i="3"/>
  <c r="E1181" i="3" s="1"/>
  <c r="C1181" i="3"/>
  <c r="C1182" i="3" l="1"/>
  <c r="D1182" i="3"/>
  <c r="E1182" i="3" s="1"/>
  <c r="G1182" i="3"/>
  <c r="H1182" i="3"/>
  <c r="I1182" i="3" s="1"/>
  <c r="B1183" i="3" s="1"/>
  <c r="D1183" i="3" l="1"/>
  <c r="E1183" i="3" s="1"/>
  <c r="H1183" i="3"/>
  <c r="I1183" i="3" s="1"/>
  <c r="B1184" i="3" s="1"/>
  <c r="C1183" i="3"/>
  <c r="G1183" i="3"/>
  <c r="G1184" i="3" l="1"/>
  <c r="C1184" i="3"/>
  <c r="D1184" i="3"/>
  <c r="E1184" i="3" s="1"/>
  <c r="H1184" i="3"/>
  <c r="I1184" i="3" s="1"/>
  <c r="B1185" i="3" s="1"/>
  <c r="G1185" i="3" l="1"/>
  <c r="H1185" i="3"/>
  <c r="I1185" i="3" s="1"/>
  <c r="B1186" i="3" s="1"/>
  <c r="D1185" i="3"/>
  <c r="E1185" i="3" s="1"/>
  <c r="C1185" i="3"/>
  <c r="C1186" i="3" l="1"/>
  <c r="H1186" i="3"/>
  <c r="I1186" i="3" s="1"/>
  <c r="B1187" i="3" s="1"/>
  <c r="G1186" i="3"/>
  <c r="D1186" i="3"/>
  <c r="E1186" i="3" s="1"/>
  <c r="D1187" i="3" l="1"/>
  <c r="E1187" i="3" s="1"/>
  <c r="G1187" i="3"/>
  <c r="H1187" i="3"/>
  <c r="I1187" i="3" s="1"/>
  <c r="B1188" i="3" s="1"/>
  <c r="C1187" i="3"/>
  <c r="G1188" i="3" l="1"/>
  <c r="C1188" i="3"/>
  <c r="H1188" i="3"/>
  <c r="I1188" i="3" s="1"/>
  <c r="B1189" i="3" s="1"/>
  <c r="D1188" i="3"/>
  <c r="E1188" i="3" s="1"/>
  <c r="G1189" i="3" l="1"/>
  <c r="H1189" i="3"/>
  <c r="I1189" i="3" s="1"/>
  <c r="B1190" i="3" s="1"/>
  <c r="C1189" i="3"/>
  <c r="D1189" i="3"/>
  <c r="E1189" i="3" s="1"/>
  <c r="C1190" i="3" l="1"/>
  <c r="D1190" i="3"/>
  <c r="E1190" i="3" s="1"/>
  <c r="G1190" i="3"/>
  <c r="H1190" i="3"/>
  <c r="I1190" i="3" s="1"/>
  <c r="B1191" i="3" s="1"/>
  <c r="D1191" i="3" l="1"/>
  <c r="E1191" i="3" s="1"/>
  <c r="C1191" i="3"/>
  <c r="G1191" i="3"/>
  <c r="H1191" i="3"/>
  <c r="I1191" i="3" s="1"/>
  <c r="B1192" i="3" s="1"/>
  <c r="G1192" i="3" l="1"/>
  <c r="D1192" i="3"/>
  <c r="E1192" i="3" s="1"/>
  <c r="H1192" i="3"/>
  <c r="I1192" i="3" s="1"/>
  <c r="B1193" i="3" s="1"/>
  <c r="C1192" i="3"/>
  <c r="D1193" i="3" l="1"/>
  <c r="E1193" i="3" s="1"/>
  <c r="C1193" i="3"/>
  <c r="H1193" i="3"/>
  <c r="I1193" i="3" s="1"/>
  <c r="B1194" i="3" s="1"/>
  <c r="G1193" i="3"/>
  <c r="C1194" i="3" l="1"/>
  <c r="D1194" i="3"/>
  <c r="E1194" i="3" s="1"/>
  <c r="G1194" i="3"/>
  <c r="H1194" i="3"/>
  <c r="I1194" i="3" s="1"/>
  <c r="B1195" i="3" s="1"/>
  <c r="D1195" i="3" l="1"/>
  <c r="E1195" i="3" s="1"/>
  <c r="H1195" i="3"/>
  <c r="I1195" i="3" s="1"/>
  <c r="B1196" i="3" s="1"/>
  <c r="C1195" i="3"/>
  <c r="G1195" i="3"/>
  <c r="G1196" i="3" l="1"/>
  <c r="H1196" i="3"/>
  <c r="I1196" i="3" s="1"/>
  <c r="B1197" i="3" s="1"/>
  <c r="C1196" i="3"/>
  <c r="D1196" i="3"/>
  <c r="E1196" i="3" s="1"/>
  <c r="G1197" i="3" l="1"/>
  <c r="H1197" i="3"/>
  <c r="I1197" i="3" s="1"/>
  <c r="B1198" i="3" s="1"/>
  <c r="D1197" i="3"/>
  <c r="E1197" i="3" s="1"/>
  <c r="C1197" i="3"/>
  <c r="C1198" i="3" l="1"/>
  <c r="H1198" i="3"/>
  <c r="I1198" i="3" s="1"/>
  <c r="B1199" i="3" s="1"/>
  <c r="D1198" i="3"/>
  <c r="E1198" i="3" s="1"/>
  <c r="G1198" i="3"/>
  <c r="D1199" i="3" l="1"/>
  <c r="E1199" i="3" s="1"/>
  <c r="G1199" i="3"/>
  <c r="C1199" i="3"/>
  <c r="H1199" i="3"/>
  <c r="I1199" i="3" s="1"/>
  <c r="B1200" i="3" s="1"/>
  <c r="G1200" i="3" l="1"/>
  <c r="D1200" i="3"/>
  <c r="E1200" i="3" s="1"/>
  <c r="C1200" i="3"/>
  <c r="H1200" i="3"/>
  <c r="I1200" i="3" s="1"/>
  <c r="B1201" i="3" s="1"/>
  <c r="G1201" i="3" l="1"/>
  <c r="H1201" i="3"/>
  <c r="I1201" i="3" s="1"/>
  <c r="B1202" i="3" s="1"/>
  <c r="C1201" i="3"/>
  <c r="D1201" i="3"/>
  <c r="E1201" i="3" s="1"/>
  <c r="C1202" i="3" l="1"/>
  <c r="H1202" i="3"/>
  <c r="I1202" i="3" s="1"/>
  <c r="B1203" i="3" s="1"/>
  <c r="G1202" i="3"/>
  <c r="D1202" i="3"/>
  <c r="E1202" i="3" s="1"/>
  <c r="D1203" i="3" l="1"/>
  <c r="E1203" i="3" s="1"/>
  <c r="H1203" i="3"/>
  <c r="I1203" i="3" s="1"/>
  <c r="B1204" i="3" s="1"/>
  <c r="C1203" i="3"/>
  <c r="G1203" i="3"/>
  <c r="D1204" i="3" l="1"/>
  <c r="E1204" i="3" s="1"/>
  <c r="H1204" i="3"/>
  <c r="I1204" i="3" s="1"/>
  <c r="B1205" i="3" s="1"/>
  <c r="G1204" i="3"/>
  <c r="C1204" i="3"/>
  <c r="G1205" i="3" l="1"/>
  <c r="H1205" i="3"/>
  <c r="I1205" i="3" s="1"/>
  <c r="B1206" i="3" s="1"/>
  <c r="C1205" i="3"/>
  <c r="D1205" i="3"/>
  <c r="E1205" i="3" s="1"/>
  <c r="C1206" i="3" l="1"/>
  <c r="D1206" i="3"/>
  <c r="E1206" i="3" s="1"/>
  <c r="G1206" i="3"/>
  <c r="H1206" i="3"/>
  <c r="I1206" i="3" s="1"/>
  <c r="B1207" i="3" s="1"/>
  <c r="D1207" i="3" l="1"/>
  <c r="E1207" i="3" s="1"/>
  <c r="C1207" i="3"/>
  <c r="H1207" i="3"/>
  <c r="I1207" i="3" s="1"/>
  <c r="B1208" i="3" s="1"/>
  <c r="G1207" i="3"/>
  <c r="G1208" i="3" l="1"/>
  <c r="D1208" i="3"/>
  <c r="E1208" i="3" s="1"/>
  <c r="C1208" i="3"/>
  <c r="H1208" i="3"/>
  <c r="I1208" i="3" s="1"/>
  <c r="B1209" i="3" s="1"/>
  <c r="G1209" i="3" l="1"/>
  <c r="H1209" i="3"/>
  <c r="I1209" i="3" s="1"/>
  <c r="B1210" i="3" s="1"/>
  <c r="C1209" i="3"/>
  <c r="D1209" i="3"/>
  <c r="E1209" i="3" s="1"/>
  <c r="C1210" i="3" l="1"/>
  <c r="H1210" i="3"/>
  <c r="I1210" i="3" s="1"/>
  <c r="B1211" i="3" s="1"/>
  <c r="D1210" i="3"/>
  <c r="E1210" i="3" s="1"/>
  <c r="G1210" i="3"/>
  <c r="D1211" i="3" l="1"/>
  <c r="E1211" i="3" s="1"/>
  <c r="C1211" i="3"/>
  <c r="G1211" i="3"/>
  <c r="H1211" i="3"/>
  <c r="I1211" i="3" s="1"/>
  <c r="B1212" i="3" s="1"/>
  <c r="G1212" i="3" l="1"/>
  <c r="C1212" i="3"/>
  <c r="H1212" i="3"/>
  <c r="I1212" i="3" s="1"/>
  <c r="B1213" i="3" s="1"/>
  <c r="D1212" i="3"/>
  <c r="E1212" i="3" s="1"/>
  <c r="G1213" i="3" l="1"/>
  <c r="D1213" i="3"/>
  <c r="E1213" i="3" s="1"/>
  <c r="H1213" i="3"/>
  <c r="I1213" i="3" s="1"/>
  <c r="B1214" i="3" s="1"/>
  <c r="C1213" i="3"/>
  <c r="C1214" i="3" l="1"/>
  <c r="D1214" i="3"/>
  <c r="E1214" i="3" s="1"/>
  <c r="G1214" i="3"/>
  <c r="H1214" i="3"/>
  <c r="I1214" i="3" s="1"/>
  <c r="B1215" i="3" s="1"/>
  <c r="D1215" i="3" l="1"/>
  <c r="E1215" i="3" s="1"/>
  <c r="H1215" i="3"/>
  <c r="I1215" i="3" s="1"/>
  <c r="B1216" i="3" s="1"/>
  <c r="C1215" i="3"/>
  <c r="G1215" i="3"/>
  <c r="G1216" i="3" l="1"/>
  <c r="D1216" i="3"/>
  <c r="E1216" i="3" s="1"/>
  <c r="C1216" i="3"/>
  <c r="H1216" i="3"/>
  <c r="I1216" i="3" s="1"/>
  <c r="B1217" i="3" s="1"/>
  <c r="G1217" i="3" l="1"/>
  <c r="H1217" i="3"/>
  <c r="I1217" i="3" s="1"/>
  <c r="B1218" i="3" s="1"/>
  <c r="D1217" i="3"/>
  <c r="E1217" i="3" s="1"/>
  <c r="C1217" i="3"/>
  <c r="C1218" i="3" l="1"/>
  <c r="D1218" i="3"/>
  <c r="E1218" i="3" s="1"/>
  <c r="G1218" i="3"/>
  <c r="H1218" i="3"/>
  <c r="I1218" i="3" s="1"/>
  <c r="B1219" i="3" s="1"/>
  <c r="D1219" i="3" l="1"/>
  <c r="E1219" i="3" s="1"/>
  <c r="G1219" i="3"/>
  <c r="H1219" i="3"/>
  <c r="I1219" i="3" s="1"/>
  <c r="B1220" i="3" s="1"/>
  <c r="C1219" i="3"/>
  <c r="G1220" i="3" l="1"/>
  <c r="C1220" i="3"/>
  <c r="H1220" i="3"/>
  <c r="I1220" i="3" s="1"/>
  <c r="B1221" i="3" s="1"/>
  <c r="D1220" i="3"/>
  <c r="E1220" i="3" s="1"/>
  <c r="G1221" i="3" l="1"/>
  <c r="H1221" i="3"/>
  <c r="I1221" i="3" s="1"/>
  <c r="B1222" i="3" s="1"/>
  <c r="D1221" i="3"/>
  <c r="E1221" i="3" s="1"/>
  <c r="C1221" i="3"/>
  <c r="C1222" i="3" l="1"/>
  <c r="H1222" i="3"/>
  <c r="I1222" i="3" s="1"/>
  <c r="B1223" i="3" s="1"/>
  <c r="G1222" i="3"/>
  <c r="D1222" i="3"/>
  <c r="E1222" i="3" s="1"/>
  <c r="D1223" i="3" l="1"/>
  <c r="E1223" i="3" s="1"/>
  <c r="C1223" i="3"/>
  <c r="G1223" i="3"/>
  <c r="H1223" i="3"/>
  <c r="I1223" i="3" s="1"/>
  <c r="B1224" i="3" s="1"/>
  <c r="G1224" i="3" l="1"/>
  <c r="C1224" i="3"/>
  <c r="D1224" i="3"/>
  <c r="E1224" i="3" s="1"/>
  <c r="H1224" i="3"/>
  <c r="I1224" i="3" s="1"/>
  <c r="B1225" i="3" s="1"/>
  <c r="G1225" i="3" l="1"/>
  <c r="D1225" i="3"/>
  <c r="E1225" i="3" s="1"/>
  <c r="C1225" i="3"/>
  <c r="H1225" i="3"/>
  <c r="I1225" i="3" s="1"/>
  <c r="B1226" i="3" s="1"/>
  <c r="C1226" i="3" l="1"/>
  <c r="G1226" i="3"/>
  <c r="H1226" i="3"/>
  <c r="I1226" i="3" s="1"/>
  <c r="B1227" i="3" s="1"/>
  <c r="D1226" i="3"/>
  <c r="E1226" i="3" s="1"/>
  <c r="D1227" i="3" l="1"/>
  <c r="E1227" i="3" s="1"/>
  <c r="G1227" i="3"/>
  <c r="H1227" i="3"/>
  <c r="I1227" i="3" s="1"/>
  <c r="B1228" i="3" s="1"/>
  <c r="C1227" i="3"/>
  <c r="G1228" i="3" l="1"/>
  <c r="D1228" i="3"/>
  <c r="E1228" i="3" s="1"/>
  <c r="H1228" i="3"/>
  <c r="I1228" i="3" s="1"/>
  <c r="B1229" i="3" s="1"/>
  <c r="C1228" i="3"/>
  <c r="G1229" i="3" l="1"/>
  <c r="H1229" i="3"/>
  <c r="I1229" i="3" s="1"/>
  <c r="B1230" i="3" s="1"/>
  <c r="C1229" i="3"/>
  <c r="D1229" i="3"/>
  <c r="E1229" i="3" s="1"/>
  <c r="C1230" i="3" l="1"/>
  <c r="D1230" i="3"/>
  <c r="E1230" i="3" s="1"/>
  <c r="G1230" i="3"/>
  <c r="H1230" i="3"/>
  <c r="I1230" i="3" s="1"/>
  <c r="B1231" i="3" s="1"/>
  <c r="D1231" i="3" l="1"/>
  <c r="E1231" i="3" s="1"/>
  <c r="C1231" i="3"/>
  <c r="G1231" i="3"/>
  <c r="H1231" i="3"/>
  <c r="I1231" i="3" s="1"/>
  <c r="B1232" i="3" s="1"/>
  <c r="G1232" i="3" l="1"/>
  <c r="D1232" i="3"/>
  <c r="E1232" i="3" s="1"/>
  <c r="H1232" i="3"/>
  <c r="I1232" i="3" s="1"/>
  <c r="B1233" i="3" s="1"/>
  <c r="C1232" i="3"/>
  <c r="H1233" i="3" l="1"/>
  <c r="I1233" i="3" s="1"/>
  <c r="B1234" i="3" s="1"/>
  <c r="D1233" i="3"/>
  <c r="E1233" i="3" s="1"/>
  <c r="C1233" i="3"/>
  <c r="G1233" i="3"/>
  <c r="C1234" i="3" l="1"/>
  <c r="H1234" i="3"/>
  <c r="I1234" i="3" s="1"/>
  <c r="B1235" i="3" s="1"/>
  <c r="G1234" i="3"/>
  <c r="D1234" i="3"/>
  <c r="E1234" i="3" s="1"/>
  <c r="D1235" i="3" l="1"/>
  <c r="E1235" i="3" s="1"/>
  <c r="G1235" i="3"/>
  <c r="H1235" i="3"/>
  <c r="I1235" i="3" s="1"/>
  <c r="B1236" i="3" s="1"/>
  <c r="C1235" i="3"/>
  <c r="G1236" i="3" l="1"/>
  <c r="C1236" i="3"/>
  <c r="D1236" i="3"/>
  <c r="E1236" i="3" s="1"/>
  <c r="H1236" i="3"/>
  <c r="I1236" i="3" s="1"/>
  <c r="B1237" i="3" s="1"/>
  <c r="G1237" i="3" l="1"/>
  <c r="H1237" i="3"/>
  <c r="I1237" i="3" s="1"/>
  <c r="B1238" i="3" s="1"/>
  <c r="C1237" i="3"/>
  <c r="D1237" i="3"/>
  <c r="E1237" i="3" s="1"/>
  <c r="C1238" i="3" l="1"/>
  <c r="H1238" i="3"/>
  <c r="I1238" i="3" s="1"/>
  <c r="B1239" i="3" s="1"/>
  <c r="D1238" i="3"/>
  <c r="E1238" i="3" s="1"/>
  <c r="G1238" i="3"/>
  <c r="D1239" i="3" l="1"/>
  <c r="E1239" i="3" s="1"/>
  <c r="C1239" i="3"/>
  <c r="H1239" i="3"/>
  <c r="I1239" i="3" s="1"/>
  <c r="B1240" i="3" s="1"/>
  <c r="G1239" i="3"/>
  <c r="G1240" i="3" l="1"/>
  <c r="D1240" i="3"/>
  <c r="E1240" i="3" s="1"/>
  <c r="H1240" i="3"/>
  <c r="I1240" i="3" s="1"/>
  <c r="B1241" i="3" s="1"/>
  <c r="C1240" i="3"/>
  <c r="G1241" i="3" l="1"/>
  <c r="H1241" i="3"/>
  <c r="I1241" i="3" s="1"/>
  <c r="B1242" i="3" s="1"/>
  <c r="C1241" i="3"/>
  <c r="D1241" i="3"/>
  <c r="E1241" i="3" s="1"/>
  <c r="C1242" i="3" l="1"/>
  <c r="H1242" i="3"/>
  <c r="I1242" i="3" s="1"/>
  <c r="B1243" i="3" s="1"/>
  <c r="D1242" i="3"/>
  <c r="E1242" i="3" s="1"/>
  <c r="G1242" i="3"/>
  <c r="D1243" i="3" l="1"/>
  <c r="E1243" i="3" s="1"/>
  <c r="G1243" i="3"/>
  <c r="C1243" i="3"/>
  <c r="H1243" i="3"/>
  <c r="I1243" i="3" s="1"/>
  <c r="B1244" i="3" s="1"/>
  <c r="G1244" i="3" l="1"/>
  <c r="H1244" i="3"/>
  <c r="I1244" i="3" s="1"/>
  <c r="B1245" i="3" s="1"/>
  <c r="C1244" i="3"/>
  <c r="D1244" i="3"/>
  <c r="E1244" i="3" s="1"/>
  <c r="G1245" i="3" l="1"/>
  <c r="H1245" i="3"/>
  <c r="I1245" i="3" s="1"/>
  <c r="B1246" i="3" s="1"/>
  <c r="C1245" i="3"/>
  <c r="D1245" i="3"/>
  <c r="E1245" i="3" s="1"/>
  <c r="C1246" i="3" l="1"/>
  <c r="H1246" i="3"/>
  <c r="I1246" i="3" s="1"/>
  <c r="B1247" i="3" s="1"/>
  <c r="D1246" i="3"/>
  <c r="E1246" i="3" s="1"/>
  <c r="G1246" i="3"/>
  <c r="G1247" i="3" l="1"/>
  <c r="C1247" i="3"/>
  <c r="H1247" i="3"/>
  <c r="I1247" i="3" s="1"/>
  <c r="B1248" i="3" s="1"/>
  <c r="D1247" i="3"/>
  <c r="E1247" i="3" s="1"/>
  <c r="G1248" i="3" l="1"/>
  <c r="D1248" i="3"/>
  <c r="E1248" i="3" s="1"/>
  <c r="C1248" i="3"/>
  <c r="H1248" i="3"/>
  <c r="I1248" i="3" s="1"/>
  <c r="B1249" i="3" s="1"/>
  <c r="G1249" i="3" l="1"/>
  <c r="H1249" i="3"/>
  <c r="I1249" i="3" s="1"/>
  <c r="B1250" i="3" s="1"/>
  <c r="D1249" i="3"/>
  <c r="E1249" i="3" s="1"/>
  <c r="C1249" i="3"/>
  <c r="C1250" i="3" l="1"/>
  <c r="D1250" i="3"/>
  <c r="E1250" i="3" s="1"/>
  <c r="G1250" i="3"/>
  <c r="H1250" i="3"/>
  <c r="I1250" i="3" s="1"/>
  <c r="B1251" i="3" s="1"/>
  <c r="D1251" i="3" l="1"/>
  <c r="E1251" i="3" s="1"/>
  <c r="H1251" i="3"/>
  <c r="I1251" i="3" s="1"/>
  <c r="B1252" i="3" s="1"/>
  <c r="C1251" i="3"/>
  <c r="G1251" i="3"/>
  <c r="G1252" i="3" l="1"/>
  <c r="H1252" i="3"/>
  <c r="I1252" i="3" s="1"/>
  <c r="B1253" i="3" s="1"/>
  <c r="D1252" i="3"/>
  <c r="E1252" i="3" s="1"/>
  <c r="C1252" i="3"/>
  <c r="G1253" i="3" l="1"/>
  <c r="H1253" i="3"/>
  <c r="I1253" i="3" s="1"/>
  <c r="B1254" i="3" s="1"/>
  <c r="C1253" i="3"/>
  <c r="D1253" i="3"/>
  <c r="E1253" i="3" s="1"/>
  <c r="C1254" i="3" l="1"/>
  <c r="D1254" i="3"/>
  <c r="E1254" i="3" s="1"/>
  <c r="G1254" i="3"/>
  <c r="H1254" i="3"/>
  <c r="I1254" i="3" s="1"/>
  <c r="B1255" i="3" s="1"/>
  <c r="D1255" i="3" l="1"/>
  <c r="E1255" i="3" s="1"/>
  <c r="C1255" i="3"/>
  <c r="H1255" i="3"/>
  <c r="I1255" i="3" s="1"/>
  <c r="B1256" i="3" s="1"/>
  <c r="G1255" i="3"/>
  <c r="G1256" i="3" l="1"/>
  <c r="D1256" i="3"/>
  <c r="E1256" i="3" s="1"/>
  <c r="C1256" i="3"/>
  <c r="H1256" i="3"/>
  <c r="I1256" i="3" s="1"/>
  <c r="B1257" i="3" s="1"/>
  <c r="G1257" i="3" l="1"/>
  <c r="H1257" i="3"/>
  <c r="I1257" i="3" s="1"/>
  <c r="B1258" i="3" s="1"/>
  <c r="C1257" i="3"/>
  <c r="D1257" i="3"/>
  <c r="E1257" i="3" s="1"/>
  <c r="C1258" i="3" l="1"/>
  <c r="H1258" i="3"/>
  <c r="I1258" i="3" s="1"/>
  <c r="B1259" i="3" s="1"/>
  <c r="G1258" i="3"/>
  <c r="D1258" i="3"/>
  <c r="E1258" i="3" s="1"/>
  <c r="D1259" i="3" l="1"/>
  <c r="E1259" i="3" s="1"/>
  <c r="G1259" i="3"/>
  <c r="H1259" i="3"/>
  <c r="I1259" i="3" s="1"/>
  <c r="B1260" i="3" s="1"/>
  <c r="C1259" i="3"/>
  <c r="G1260" i="3" l="1"/>
  <c r="C1260" i="3"/>
  <c r="H1260" i="3"/>
  <c r="I1260" i="3" s="1"/>
  <c r="B1261" i="3" s="1"/>
  <c r="D1260" i="3"/>
  <c r="E1260" i="3" s="1"/>
  <c r="G1261" i="3" l="1"/>
  <c r="H1261" i="3"/>
  <c r="I1261" i="3" s="1"/>
  <c r="B1262" i="3" s="1"/>
  <c r="C1261" i="3"/>
  <c r="D1261" i="3"/>
  <c r="E1261" i="3" s="1"/>
  <c r="C1262" i="3" l="1"/>
  <c r="D1262" i="3"/>
  <c r="E1262" i="3" s="1"/>
  <c r="G1262" i="3"/>
  <c r="H1262" i="3"/>
  <c r="I1262" i="3" s="1"/>
  <c r="B1263" i="3" s="1"/>
  <c r="C1263" i="3" l="1"/>
  <c r="G1263" i="3"/>
  <c r="H1263" i="3"/>
  <c r="I1263" i="3" s="1"/>
  <c r="B1264" i="3" s="1"/>
  <c r="D1263" i="3"/>
  <c r="E1263" i="3" s="1"/>
  <c r="G1264" i="3" l="1"/>
  <c r="D1264" i="3"/>
  <c r="E1264" i="3" s="1"/>
  <c r="C1264" i="3"/>
  <c r="H1264" i="3"/>
  <c r="I1264" i="3" s="1"/>
  <c r="B1265" i="3" s="1"/>
  <c r="G1265" i="3" l="1"/>
  <c r="H1265" i="3"/>
  <c r="I1265" i="3" s="1"/>
  <c r="B1266" i="3" s="1"/>
  <c r="D1265" i="3"/>
  <c r="E1265" i="3" s="1"/>
  <c r="C1265" i="3"/>
  <c r="C1266" i="3" l="1"/>
  <c r="H1266" i="3"/>
  <c r="I1266" i="3" s="1"/>
  <c r="B1267" i="3" s="1"/>
  <c r="D1266" i="3"/>
  <c r="E1266" i="3" s="1"/>
  <c r="G1266" i="3"/>
  <c r="D1267" i="3" l="1"/>
  <c r="E1267" i="3" s="1"/>
  <c r="G1267" i="3"/>
  <c r="C1267" i="3"/>
  <c r="H1267" i="3"/>
  <c r="I1267" i="3" s="1"/>
  <c r="B1268" i="3" s="1"/>
  <c r="G1268" i="3" l="1"/>
  <c r="C1268" i="3"/>
  <c r="D1268" i="3"/>
  <c r="E1268" i="3" s="1"/>
  <c r="H1268" i="3"/>
  <c r="I1268" i="3" s="1"/>
  <c r="B1269" i="3" s="1"/>
  <c r="G1269" i="3" l="1"/>
  <c r="H1269" i="3"/>
  <c r="I1269" i="3" s="1"/>
  <c r="B1270" i="3" s="1"/>
  <c r="C1269" i="3"/>
  <c r="D1269" i="3"/>
  <c r="E1269" i="3" s="1"/>
  <c r="C1270" i="3" l="1"/>
  <c r="H1270" i="3"/>
  <c r="I1270" i="3" s="1"/>
  <c r="B1271" i="3" s="1"/>
  <c r="D1270" i="3"/>
  <c r="E1270" i="3" s="1"/>
  <c r="G1270" i="3"/>
  <c r="D1271" i="3" l="1"/>
  <c r="E1271" i="3" s="1"/>
  <c r="C1271" i="3"/>
  <c r="G1271" i="3"/>
  <c r="H1271" i="3"/>
  <c r="I1271" i="3" s="1"/>
  <c r="B1272" i="3" s="1"/>
  <c r="G1272" i="3" l="1"/>
  <c r="D1272" i="3"/>
  <c r="E1272" i="3" s="1"/>
  <c r="C1272" i="3"/>
  <c r="H1272" i="3"/>
  <c r="I1272" i="3" s="1"/>
  <c r="B1273" i="3" s="1"/>
  <c r="H1273" i="3" l="1"/>
  <c r="I1273" i="3" s="1"/>
  <c r="B1274" i="3" s="1"/>
  <c r="C1273" i="3"/>
  <c r="D1273" i="3"/>
  <c r="E1273" i="3" s="1"/>
  <c r="G1273" i="3"/>
  <c r="C1274" i="3" l="1"/>
  <c r="D1274" i="3"/>
  <c r="E1274" i="3" s="1"/>
  <c r="G1274" i="3"/>
  <c r="H1274" i="3"/>
  <c r="I1274" i="3" s="1"/>
  <c r="B1275" i="3" s="1"/>
  <c r="D1275" i="3" l="1"/>
  <c r="E1275" i="3" s="1"/>
  <c r="H1275" i="3"/>
  <c r="I1275" i="3" s="1"/>
  <c r="B1276" i="3" s="1"/>
  <c r="C1275" i="3"/>
  <c r="G1275" i="3"/>
  <c r="G1276" i="3" l="1"/>
  <c r="H1276" i="3"/>
  <c r="I1276" i="3" s="1"/>
  <c r="B1277" i="3" s="1"/>
  <c r="C1276" i="3"/>
  <c r="D1276" i="3"/>
  <c r="E1276" i="3" s="1"/>
  <c r="G1277" i="3" l="1"/>
  <c r="D1277" i="3"/>
  <c r="E1277" i="3" s="1"/>
  <c r="C1277" i="3"/>
  <c r="H1277" i="3"/>
  <c r="I1277" i="3" s="1"/>
  <c r="B1278" i="3" s="1"/>
  <c r="C1278" i="3" l="1"/>
  <c r="H1278" i="3"/>
  <c r="I1278" i="3" s="1"/>
  <c r="B1279" i="3" s="1"/>
  <c r="D1278" i="3"/>
  <c r="E1278" i="3" s="1"/>
  <c r="G1278" i="3"/>
  <c r="G1279" i="3" l="1"/>
  <c r="C1279" i="3"/>
  <c r="H1279" i="3"/>
  <c r="I1279" i="3" s="1"/>
  <c r="B1280" i="3" s="1"/>
  <c r="D1279" i="3"/>
  <c r="E1279" i="3" s="1"/>
  <c r="G1280" i="3" l="1"/>
  <c r="C1280" i="3"/>
  <c r="H1280" i="3"/>
  <c r="I1280" i="3" s="1"/>
  <c r="B1281" i="3" s="1"/>
  <c r="D1280" i="3"/>
  <c r="E1280" i="3" s="1"/>
  <c r="G1281" i="3" l="1"/>
  <c r="C1281" i="3"/>
  <c r="D1281" i="3"/>
  <c r="E1281" i="3" s="1"/>
  <c r="H1281" i="3"/>
  <c r="I1281" i="3" s="1"/>
  <c r="B1282" i="3" s="1"/>
  <c r="C1282" i="3" l="1"/>
  <c r="D1282" i="3"/>
  <c r="E1282" i="3" s="1"/>
  <c r="G1282" i="3"/>
  <c r="H1282" i="3"/>
  <c r="I1282" i="3" s="1"/>
  <c r="B1283" i="3" s="1"/>
  <c r="D1283" i="3" l="1"/>
  <c r="E1283" i="3" s="1"/>
  <c r="G1283" i="3"/>
  <c r="C1283" i="3"/>
  <c r="H1283" i="3"/>
  <c r="I1283" i="3" s="1"/>
  <c r="B1284" i="3" s="1"/>
  <c r="G1284" i="3" l="1"/>
  <c r="C1284" i="3"/>
  <c r="H1284" i="3"/>
  <c r="I1284" i="3" s="1"/>
  <c r="B1285" i="3" s="1"/>
  <c r="D1284" i="3"/>
  <c r="E1284" i="3" s="1"/>
  <c r="G1285" i="3" l="1"/>
  <c r="H1285" i="3"/>
  <c r="I1285" i="3" s="1"/>
  <c r="B1286" i="3" s="1"/>
  <c r="C1285" i="3"/>
  <c r="D1285" i="3"/>
  <c r="E1285" i="3" s="1"/>
  <c r="C1286" i="3" l="1"/>
  <c r="H1286" i="3"/>
  <c r="I1286" i="3" s="1"/>
  <c r="B1287" i="3" s="1"/>
  <c r="D1286" i="3"/>
  <c r="E1286" i="3" s="1"/>
  <c r="G1286" i="3"/>
  <c r="D1287" i="3" l="1"/>
  <c r="E1287" i="3" s="1"/>
  <c r="H1287" i="3"/>
  <c r="I1287" i="3" s="1"/>
  <c r="B1288" i="3" s="1"/>
  <c r="C1287" i="3"/>
  <c r="G1287" i="3"/>
  <c r="G1288" i="3" l="1"/>
  <c r="D1288" i="3"/>
  <c r="E1288" i="3" s="1"/>
  <c r="C1288" i="3"/>
  <c r="H1288" i="3"/>
  <c r="I1288" i="3" s="1"/>
  <c r="B1289" i="3" s="1"/>
  <c r="G1289" i="3" l="1"/>
  <c r="H1289" i="3"/>
  <c r="I1289" i="3" s="1"/>
  <c r="B1290" i="3" s="1"/>
  <c r="D1289" i="3"/>
  <c r="E1289" i="3" s="1"/>
  <c r="C1289" i="3"/>
  <c r="C1290" i="3" l="1"/>
  <c r="H1290" i="3"/>
  <c r="I1290" i="3" s="1"/>
  <c r="B1291" i="3" s="1"/>
  <c r="D1290" i="3"/>
  <c r="E1290" i="3" s="1"/>
  <c r="G1290" i="3"/>
  <c r="D1291" i="3" l="1"/>
  <c r="E1291" i="3" s="1"/>
  <c r="H1291" i="3"/>
  <c r="I1291" i="3" s="1"/>
  <c r="B1292" i="3" s="1"/>
  <c r="C1291" i="3"/>
  <c r="G1291" i="3"/>
  <c r="G1292" i="3" l="1"/>
  <c r="C1292" i="3"/>
  <c r="H1292" i="3"/>
  <c r="I1292" i="3" s="1"/>
  <c r="B1293" i="3" s="1"/>
  <c r="D1292" i="3"/>
  <c r="E1292" i="3" s="1"/>
  <c r="G1293" i="3" l="1"/>
  <c r="H1293" i="3"/>
  <c r="I1293" i="3" s="1"/>
  <c r="B1294" i="3" s="1"/>
  <c r="D1293" i="3"/>
  <c r="E1293" i="3" s="1"/>
  <c r="C1293" i="3"/>
  <c r="C1294" i="3" l="1"/>
  <c r="D1294" i="3"/>
  <c r="E1294" i="3" s="1"/>
  <c r="G1294" i="3"/>
  <c r="H1294" i="3"/>
  <c r="I1294" i="3" s="1"/>
  <c r="B1295" i="3" s="1"/>
  <c r="D1295" i="3" l="1"/>
  <c r="E1295" i="3" s="1"/>
  <c r="C1295" i="3"/>
  <c r="G1295" i="3"/>
  <c r="H1295" i="3"/>
  <c r="I1295" i="3" s="1"/>
  <c r="B1296" i="3" s="1"/>
  <c r="G1296" i="3" l="1"/>
  <c r="D1296" i="3"/>
  <c r="E1296" i="3" s="1"/>
  <c r="C1296" i="3"/>
  <c r="H1296" i="3"/>
  <c r="I1296" i="3" s="1"/>
  <c r="B1297" i="3" s="1"/>
  <c r="C1297" i="3" l="1"/>
  <c r="D1297" i="3"/>
  <c r="E1297" i="3" s="1"/>
  <c r="G1297" i="3"/>
  <c r="H1297" i="3"/>
  <c r="I1297" i="3" s="1"/>
  <c r="B1298" i="3" s="1"/>
  <c r="G1298" i="3" l="1"/>
  <c r="C1298" i="3"/>
  <c r="H1298" i="3"/>
  <c r="I1298" i="3" s="1"/>
  <c r="B1299" i="3" s="1"/>
  <c r="D1298" i="3"/>
  <c r="E1298" i="3" s="1"/>
  <c r="H1299" i="3" l="1"/>
  <c r="I1299" i="3" s="1"/>
  <c r="B1300" i="3" s="1"/>
  <c r="D1299" i="3"/>
  <c r="E1299" i="3" s="1"/>
  <c r="C1299" i="3"/>
  <c r="G1299" i="3"/>
  <c r="C1300" i="3" l="1"/>
  <c r="H1300" i="3"/>
  <c r="I1300" i="3" s="1"/>
  <c r="B1301" i="3" s="1"/>
  <c r="D1300" i="3"/>
  <c r="E1300" i="3" s="1"/>
  <c r="G1300" i="3"/>
  <c r="D1301" i="3" l="1"/>
  <c r="E1301" i="3" s="1"/>
  <c r="C1301" i="3"/>
  <c r="H1301" i="3"/>
  <c r="I1301" i="3" s="1"/>
  <c r="B1302" i="3" s="1"/>
  <c r="G1301" i="3"/>
  <c r="G1302" i="3" l="1"/>
  <c r="H1302" i="3"/>
  <c r="I1302" i="3" s="1"/>
  <c r="B1303" i="3" s="1"/>
  <c r="D1302" i="3"/>
  <c r="E1302" i="3" s="1"/>
  <c r="C1302" i="3"/>
  <c r="G1303" i="3" l="1"/>
  <c r="H1303" i="3"/>
  <c r="I1303" i="3" s="1"/>
  <c r="B1304" i="3" s="1"/>
  <c r="D1303" i="3"/>
  <c r="E1303" i="3" s="1"/>
  <c r="C1303" i="3"/>
  <c r="C1304" i="3" l="1"/>
  <c r="H1304" i="3"/>
  <c r="I1304" i="3" s="1"/>
  <c r="B1305" i="3" s="1"/>
  <c r="G1304" i="3"/>
  <c r="D1304" i="3"/>
  <c r="E1304" i="3" s="1"/>
  <c r="D1305" i="3" l="1"/>
  <c r="E1305" i="3" s="1"/>
  <c r="H1305" i="3"/>
  <c r="I1305" i="3" s="1"/>
  <c r="B1306" i="3" s="1"/>
  <c r="C1305" i="3"/>
  <c r="G1305" i="3"/>
  <c r="G1306" i="3" l="1"/>
  <c r="C1306" i="3"/>
  <c r="H1306" i="3"/>
  <c r="I1306" i="3" s="1"/>
  <c r="B1307" i="3" s="1"/>
  <c r="D1306" i="3"/>
  <c r="E1306" i="3" s="1"/>
  <c r="G1307" i="3" l="1"/>
  <c r="H1307" i="3"/>
  <c r="I1307" i="3" s="1"/>
  <c r="B1308" i="3" s="1"/>
  <c r="C1307" i="3"/>
  <c r="D1307" i="3"/>
  <c r="E1307" i="3" s="1"/>
  <c r="C1308" i="3" l="1"/>
  <c r="H1308" i="3"/>
  <c r="I1308" i="3" s="1"/>
  <c r="B1309" i="3" s="1"/>
  <c r="D1308" i="3"/>
  <c r="E1308" i="3" s="1"/>
  <c r="G1308" i="3"/>
  <c r="D1309" i="3" l="1"/>
  <c r="E1309" i="3" s="1"/>
  <c r="C1309" i="3"/>
  <c r="G1309" i="3"/>
  <c r="H1309" i="3"/>
  <c r="I1309" i="3" s="1"/>
  <c r="B1310" i="3" s="1"/>
  <c r="G1310" i="3" l="1"/>
  <c r="H1310" i="3"/>
  <c r="I1310" i="3" s="1"/>
  <c r="B1311" i="3" s="1"/>
  <c r="C1310" i="3"/>
  <c r="D1310" i="3"/>
  <c r="E1310" i="3" s="1"/>
  <c r="H1311" i="3" l="1"/>
  <c r="I1311" i="3" s="1"/>
  <c r="B1312" i="3" s="1"/>
  <c r="C1311" i="3"/>
  <c r="D1311" i="3"/>
  <c r="E1311" i="3" s="1"/>
  <c r="G1311" i="3"/>
  <c r="C1312" i="3" l="1"/>
  <c r="H1312" i="3"/>
  <c r="I1312" i="3" s="1"/>
  <c r="B1313" i="3" s="1"/>
  <c r="G1312" i="3"/>
  <c r="D1312" i="3"/>
  <c r="E1312" i="3" s="1"/>
  <c r="G1313" i="3" l="1"/>
  <c r="H1313" i="3"/>
  <c r="I1313" i="3" s="1"/>
  <c r="B1314" i="3" s="1"/>
  <c r="C1313" i="3"/>
  <c r="D1313" i="3"/>
  <c r="E1313" i="3" s="1"/>
  <c r="G1314" i="3" l="1"/>
  <c r="H1314" i="3"/>
  <c r="I1314" i="3" s="1"/>
  <c r="B1315" i="3" s="1"/>
  <c r="C1314" i="3"/>
  <c r="D1314" i="3"/>
  <c r="E1314" i="3" s="1"/>
  <c r="G1315" i="3" l="1"/>
  <c r="H1315" i="3"/>
  <c r="I1315" i="3" s="1"/>
  <c r="B1316" i="3" s="1"/>
  <c r="C1315" i="3"/>
  <c r="D1315" i="3"/>
  <c r="E1315" i="3" s="1"/>
  <c r="C1316" i="3" l="1"/>
  <c r="D1316" i="3"/>
  <c r="E1316" i="3" s="1"/>
  <c r="G1316" i="3"/>
  <c r="H1316" i="3"/>
  <c r="I1316" i="3" s="1"/>
  <c r="B1317" i="3" s="1"/>
  <c r="D1317" i="3" l="1"/>
  <c r="E1317" i="3" s="1"/>
  <c r="G1317" i="3"/>
  <c r="C1317" i="3"/>
  <c r="H1317" i="3"/>
  <c r="I1317" i="3" s="1"/>
  <c r="B1318" i="3" s="1"/>
  <c r="G1318" i="3" l="1"/>
  <c r="C1318" i="3"/>
  <c r="H1318" i="3"/>
  <c r="I1318" i="3" s="1"/>
  <c r="B1319" i="3" s="1"/>
  <c r="D1318" i="3"/>
  <c r="E1318" i="3" s="1"/>
  <c r="G1319" i="3" l="1"/>
  <c r="D1319" i="3"/>
  <c r="E1319" i="3" s="1"/>
  <c r="H1319" i="3"/>
  <c r="I1319" i="3" s="1"/>
  <c r="B1320" i="3" s="1"/>
  <c r="C1319" i="3"/>
  <c r="C1320" i="3" l="1"/>
  <c r="G1320" i="3"/>
  <c r="D1320" i="3"/>
  <c r="E1320" i="3" s="1"/>
  <c r="H1320" i="3"/>
  <c r="I1320" i="3" s="1"/>
  <c r="B1321" i="3" s="1"/>
  <c r="D1321" i="3" l="1"/>
  <c r="E1321" i="3" s="1"/>
  <c r="C1321" i="3"/>
  <c r="H1321" i="3"/>
  <c r="I1321" i="3" s="1"/>
  <c r="B1322" i="3" s="1"/>
  <c r="G1321" i="3"/>
  <c r="G1322" i="3" l="1"/>
  <c r="C1322" i="3"/>
  <c r="H1322" i="3"/>
  <c r="I1322" i="3" s="1"/>
  <c r="B1323" i="3" s="1"/>
  <c r="D1322" i="3"/>
  <c r="E1322" i="3" s="1"/>
  <c r="G1323" i="3" l="1"/>
  <c r="H1323" i="3"/>
  <c r="I1323" i="3" s="1"/>
  <c r="B1324" i="3" s="1"/>
  <c r="C1323" i="3"/>
  <c r="D1323" i="3"/>
  <c r="E1323" i="3" s="1"/>
  <c r="C1324" i="3" l="1"/>
  <c r="H1324" i="3"/>
  <c r="I1324" i="3" s="1"/>
  <c r="B1325" i="3" s="1"/>
  <c r="D1324" i="3"/>
  <c r="E1324" i="3" s="1"/>
  <c r="G1324" i="3"/>
  <c r="D1325" i="3" l="1"/>
  <c r="E1325" i="3" s="1"/>
  <c r="G1325" i="3"/>
  <c r="H1325" i="3"/>
  <c r="I1325" i="3" s="1"/>
  <c r="B1326" i="3" s="1"/>
  <c r="C1325" i="3"/>
  <c r="G1326" i="3" l="1"/>
  <c r="H1326" i="3"/>
  <c r="I1326" i="3" s="1"/>
  <c r="B1327" i="3" s="1"/>
  <c r="C1326" i="3"/>
  <c r="D1326" i="3"/>
  <c r="E1326" i="3" s="1"/>
  <c r="G1327" i="3" l="1"/>
  <c r="H1327" i="3"/>
  <c r="I1327" i="3" s="1"/>
  <c r="B1328" i="3" s="1"/>
  <c r="D1327" i="3"/>
  <c r="E1327" i="3" s="1"/>
  <c r="C1327" i="3"/>
  <c r="C1328" i="3" l="1"/>
  <c r="D1328" i="3"/>
  <c r="E1328" i="3" s="1"/>
  <c r="H1328" i="3"/>
  <c r="I1328" i="3" s="1"/>
  <c r="B1329" i="3" s="1"/>
  <c r="G1328" i="3"/>
  <c r="D1329" i="3" l="1"/>
  <c r="E1329" i="3" s="1"/>
  <c r="H1329" i="3"/>
  <c r="I1329" i="3" s="1"/>
  <c r="B1330" i="3" s="1"/>
  <c r="C1329" i="3"/>
  <c r="G1329" i="3"/>
  <c r="G1330" i="3" l="1"/>
  <c r="C1330" i="3"/>
  <c r="H1330" i="3"/>
  <c r="I1330" i="3" s="1"/>
  <c r="B1331" i="3" s="1"/>
  <c r="D1330" i="3"/>
  <c r="E1330" i="3" s="1"/>
  <c r="G1331" i="3" l="1"/>
  <c r="H1331" i="3"/>
  <c r="I1331" i="3" s="1"/>
  <c r="B1332" i="3" s="1"/>
  <c r="D1331" i="3"/>
  <c r="E1331" i="3" s="1"/>
  <c r="C1331" i="3"/>
  <c r="C1332" i="3" l="1"/>
  <c r="H1332" i="3"/>
  <c r="I1332" i="3" s="1"/>
  <c r="B1333" i="3" s="1"/>
  <c r="D1332" i="3"/>
  <c r="E1332" i="3" s="1"/>
  <c r="G1332" i="3"/>
  <c r="D1333" i="3" l="1"/>
  <c r="E1333" i="3" s="1"/>
  <c r="G1333" i="3"/>
  <c r="H1333" i="3"/>
  <c r="I1333" i="3" s="1"/>
  <c r="B1334" i="3" s="1"/>
  <c r="C1333" i="3"/>
  <c r="G1334" i="3" l="1"/>
  <c r="C1334" i="3"/>
  <c r="D1334" i="3"/>
  <c r="E1334" i="3" s="1"/>
  <c r="H1334" i="3"/>
  <c r="I1334" i="3" s="1"/>
  <c r="B1335" i="3" s="1"/>
  <c r="G1335" i="3" l="1"/>
  <c r="C1335" i="3"/>
  <c r="H1335" i="3"/>
  <c r="I1335" i="3" s="1"/>
  <c r="B1336" i="3" s="1"/>
  <c r="D1335" i="3"/>
  <c r="E1335" i="3" s="1"/>
  <c r="C1336" i="3" l="1"/>
  <c r="D1336" i="3"/>
  <c r="E1336" i="3" s="1"/>
  <c r="H1336" i="3"/>
  <c r="I1336" i="3" s="1"/>
  <c r="B1337" i="3" s="1"/>
  <c r="G1336" i="3"/>
  <c r="D1337" i="3" l="1"/>
  <c r="E1337" i="3" s="1"/>
  <c r="H1337" i="3"/>
  <c r="I1337" i="3" s="1"/>
  <c r="B1338" i="3" s="1"/>
  <c r="C1337" i="3"/>
  <c r="G1337" i="3"/>
  <c r="G1338" i="3" l="1"/>
  <c r="D1338" i="3"/>
  <c r="E1338" i="3" s="1"/>
  <c r="H1338" i="3"/>
  <c r="I1338" i="3" s="1"/>
  <c r="B1339" i="3" s="1"/>
  <c r="C1338" i="3"/>
  <c r="C1339" i="3" l="1"/>
  <c r="H1339" i="3"/>
  <c r="I1339" i="3" s="1"/>
  <c r="B1340" i="3" s="1"/>
  <c r="G1339" i="3"/>
  <c r="D1339" i="3"/>
  <c r="E1339" i="3" s="1"/>
  <c r="C1340" i="3" l="1"/>
  <c r="G1340" i="3"/>
  <c r="H1340" i="3"/>
  <c r="I1340" i="3" s="1"/>
  <c r="B1341" i="3" s="1"/>
  <c r="D1340" i="3"/>
  <c r="E1340" i="3" s="1"/>
  <c r="G1341" i="3" l="1"/>
  <c r="C1341" i="3"/>
  <c r="H1341" i="3"/>
  <c r="I1341" i="3" s="1"/>
  <c r="B1342" i="3" s="1"/>
  <c r="D1341" i="3"/>
  <c r="E1341" i="3" s="1"/>
  <c r="G1342" i="3" l="1"/>
  <c r="C1342" i="3"/>
  <c r="H1342" i="3"/>
  <c r="I1342" i="3" s="1"/>
  <c r="B1343" i="3" s="1"/>
  <c r="D1342" i="3"/>
  <c r="E1342" i="3" s="1"/>
  <c r="G1343" i="3" l="1"/>
  <c r="D1343" i="3"/>
  <c r="E1343" i="3" s="1"/>
  <c r="C1343" i="3"/>
  <c r="H1343" i="3"/>
  <c r="I1343" i="3" s="1"/>
  <c r="B1344" i="3" s="1"/>
  <c r="C1344" i="3" l="1"/>
  <c r="D1344" i="3"/>
  <c r="E1344" i="3" s="1"/>
  <c r="G1344" i="3"/>
  <c r="H1344" i="3"/>
  <c r="I1344" i="3" s="1"/>
  <c r="B1345" i="3" s="1"/>
  <c r="D1345" i="3" l="1"/>
  <c r="E1345" i="3" s="1"/>
  <c r="C1345" i="3"/>
  <c r="G1345" i="3"/>
  <c r="H1345" i="3"/>
  <c r="I1345" i="3" s="1"/>
  <c r="B1346" i="3" s="1"/>
  <c r="G1346" i="3" l="1"/>
  <c r="C1346" i="3"/>
  <c r="H1346" i="3"/>
  <c r="I1346" i="3" s="1"/>
  <c r="B1347" i="3" s="1"/>
  <c r="D1346" i="3"/>
  <c r="E1346" i="3" s="1"/>
  <c r="G1347" i="3" l="1"/>
  <c r="C1347" i="3"/>
  <c r="H1347" i="3"/>
  <c r="I1347" i="3" s="1"/>
  <c r="B1348" i="3" s="1"/>
  <c r="D1347" i="3"/>
  <c r="E1347" i="3" s="1"/>
  <c r="C1348" i="3" l="1"/>
  <c r="D1348" i="3"/>
  <c r="E1348" i="3" s="1"/>
  <c r="G1348" i="3"/>
  <c r="H1348" i="3"/>
  <c r="I1348" i="3" s="1"/>
  <c r="B1349" i="3" s="1"/>
  <c r="D1349" i="3" l="1"/>
  <c r="E1349" i="3" s="1"/>
  <c r="C1349" i="3"/>
  <c r="H1349" i="3"/>
  <c r="I1349" i="3" s="1"/>
  <c r="B1350" i="3" s="1"/>
  <c r="G1349" i="3"/>
  <c r="G1350" i="3" l="1"/>
  <c r="H1350" i="3"/>
  <c r="I1350" i="3" s="1"/>
  <c r="B1351" i="3" s="1"/>
  <c r="D1350" i="3"/>
  <c r="E1350" i="3" s="1"/>
  <c r="C1350" i="3"/>
  <c r="D1351" i="3" l="1"/>
  <c r="E1351" i="3" s="1"/>
  <c r="C1351" i="3"/>
  <c r="H1351" i="3"/>
  <c r="I1351" i="3" s="1"/>
  <c r="B1352" i="3" s="1"/>
  <c r="G1351" i="3"/>
  <c r="C1352" i="3" l="1"/>
  <c r="D1352" i="3"/>
  <c r="E1352" i="3" s="1"/>
  <c r="H1352" i="3"/>
  <c r="I1352" i="3" s="1"/>
  <c r="B1353" i="3" s="1"/>
  <c r="G1352" i="3"/>
  <c r="D1353" i="3" l="1"/>
  <c r="E1353" i="3" s="1"/>
  <c r="H1353" i="3"/>
  <c r="I1353" i="3" s="1"/>
  <c r="B1354" i="3" s="1"/>
  <c r="G1353" i="3"/>
  <c r="C1353" i="3"/>
  <c r="G1354" i="3" l="1"/>
  <c r="H1354" i="3"/>
  <c r="I1354" i="3" s="1"/>
  <c r="B1355" i="3" s="1"/>
  <c r="D1354" i="3"/>
  <c r="E1354" i="3" s="1"/>
  <c r="C1354" i="3"/>
  <c r="G1355" i="3" l="1"/>
  <c r="D1355" i="3"/>
  <c r="E1355" i="3" s="1"/>
  <c r="H1355" i="3"/>
  <c r="I1355" i="3" s="1"/>
  <c r="B1356" i="3" s="1"/>
  <c r="C1355" i="3"/>
  <c r="C1356" i="3" l="1"/>
  <c r="H1356" i="3"/>
  <c r="I1356" i="3" s="1"/>
  <c r="B1357" i="3" s="1"/>
  <c r="G1356" i="3"/>
  <c r="D1356" i="3"/>
  <c r="E1356" i="3" s="1"/>
  <c r="D1357" i="3" l="1"/>
  <c r="E1357" i="3" s="1"/>
  <c r="H1357" i="3"/>
  <c r="I1357" i="3" s="1"/>
  <c r="B1358" i="3" s="1"/>
  <c r="C1357" i="3"/>
  <c r="G1357" i="3"/>
  <c r="G1358" i="3" l="1"/>
  <c r="H1358" i="3"/>
  <c r="I1358" i="3" s="1"/>
  <c r="B1359" i="3" s="1"/>
  <c r="C1358" i="3"/>
  <c r="D1358" i="3"/>
  <c r="E1358" i="3" s="1"/>
  <c r="G1359" i="3" l="1"/>
  <c r="H1359" i="3"/>
  <c r="I1359" i="3" s="1"/>
  <c r="B1360" i="3" s="1"/>
  <c r="C1359" i="3"/>
  <c r="D1359" i="3"/>
  <c r="E1359" i="3" s="1"/>
  <c r="C1360" i="3" l="1"/>
  <c r="D1360" i="3"/>
  <c r="E1360" i="3" s="1"/>
  <c r="G1360" i="3"/>
  <c r="H1360" i="3"/>
  <c r="I1360" i="3" s="1"/>
  <c r="B1361" i="3" s="1"/>
  <c r="D1361" i="3" l="1"/>
  <c r="E1361" i="3" s="1"/>
  <c r="H1361" i="3"/>
  <c r="I1361" i="3" s="1"/>
  <c r="B1362" i="3" s="1"/>
  <c r="C1361" i="3"/>
  <c r="G1361" i="3"/>
  <c r="G1362" i="3" l="1"/>
  <c r="D1362" i="3"/>
  <c r="E1362" i="3" s="1"/>
  <c r="C1362" i="3"/>
  <c r="H1362" i="3"/>
  <c r="I1362" i="3" s="1"/>
  <c r="B1363" i="3" s="1"/>
  <c r="G1363" i="3" l="1"/>
  <c r="H1363" i="3"/>
  <c r="I1363" i="3" s="1"/>
  <c r="B1364" i="3" s="1"/>
  <c r="D1363" i="3"/>
  <c r="E1363" i="3" s="1"/>
  <c r="C1363" i="3"/>
  <c r="C1364" i="3" l="1"/>
  <c r="D1364" i="3"/>
  <c r="E1364" i="3" s="1"/>
  <c r="G1364" i="3"/>
  <c r="H1364" i="3"/>
  <c r="I1364" i="3" s="1"/>
  <c r="B1365" i="3" s="1"/>
  <c r="D1365" i="3" l="1"/>
  <c r="E1365" i="3" s="1"/>
  <c r="C1365" i="3"/>
  <c r="G1365" i="3"/>
  <c r="H1365" i="3"/>
  <c r="I1365" i="3" s="1"/>
  <c r="B1366" i="3" s="1"/>
  <c r="G1366" i="3" l="1"/>
  <c r="D1366" i="3"/>
  <c r="E1366" i="3" s="1"/>
  <c r="H1366" i="3"/>
  <c r="I1366" i="3" s="1"/>
  <c r="B1367" i="3" s="1"/>
  <c r="C1366" i="3"/>
  <c r="G1367" i="3" l="1"/>
  <c r="H1367" i="3"/>
  <c r="I1367" i="3" s="1"/>
  <c r="B1368" i="3" s="1"/>
  <c r="C1367" i="3"/>
  <c r="D1367" i="3"/>
  <c r="E1367" i="3" s="1"/>
  <c r="C1368" i="3" l="1"/>
  <c r="H1368" i="3"/>
  <c r="I1368" i="3" s="1"/>
  <c r="B1369" i="3" s="1"/>
  <c r="D1368" i="3"/>
  <c r="E1368" i="3" s="1"/>
  <c r="G1368" i="3"/>
  <c r="D1369" i="3" l="1"/>
  <c r="E1369" i="3" s="1"/>
  <c r="H1369" i="3"/>
  <c r="I1369" i="3" s="1"/>
  <c r="B1370" i="3" s="1"/>
  <c r="C1369" i="3"/>
  <c r="G1369" i="3"/>
  <c r="H1370" i="3" l="1"/>
  <c r="I1370" i="3" s="1"/>
  <c r="B1371" i="3" s="1"/>
  <c r="G1370" i="3"/>
  <c r="C1370" i="3"/>
  <c r="D1370" i="3"/>
  <c r="E1370" i="3" s="1"/>
  <c r="G1371" i="3" l="1"/>
  <c r="H1371" i="3"/>
  <c r="I1371" i="3" s="1"/>
  <c r="B1372" i="3" s="1"/>
  <c r="C1371" i="3"/>
  <c r="D1371" i="3"/>
  <c r="E1371" i="3" s="1"/>
  <c r="C1372" i="3" l="1"/>
  <c r="H1372" i="3"/>
  <c r="I1372" i="3" s="1"/>
  <c r="B1373" i="3" s="1"/>
  <c r="D1372" i="3"/>
  <c r="E1372" i="3" s="1"/>
  <c r="G1372" i="3"/>
  <c r="D1373" i="3" l="1"/>
  <c r="E1373" i="3" s="1"/>
  <c r="G1373" i="3"/>
  <c r="C1373" i="3"/>
  <c r="H1373" i="3"/>
  <c r="I1373" i="3" s="1"/>
  <c r="B1374" i="3" s="1"/>
  <c r="G1374" i="3" l="1"/>
  <c r="D1374" i="3"/>
  <c r="E1374" i="3" s="1"/>
  <c r="H1374" i="3"/>
  <c r="I1374" i="3" s="1"/>
  <c r="B1375" i="3" s="1"/>
  <c r="C1374" i="3"/>
  <c r="G1375" i="3" l="1"/>
  <c r="H1375" i="3"/>
  <c r="I1375" i="3" s="1"/>
  <c r="B1376" i="3" s="1"/>
  <c r="D1375" i="3"/>
  <c r="E1375" i="3" s="1"/>
  <c r="C1375" i="3"/>
  <c r="C1376" i="3" l="1"/>
  <c r="D1376" i="3"/>
  <c r="E1376" i="3" s="1"/>
  <c r="G1376" i="3"/>
  <c r="H1376" i="3"/>
  <c r="I1376" i="3" s="1"/>
  <c r="B1377" i="3" s="1"/>
  <c r="D1377" i="3" l="1"/>
  <c r="E1377" i="3" s="1"/>
  <c r="H1377" i="3"/>
  <c r="I1377" i="3" s="1"/>
  <c r="B1378" i="3" s="1"/>
  <c r="C1377" i="3"/>
  <c r="G1377" i="3"/>
  <c r="G1378" i="3" l="1"/>
  <c r="D1378" i="3"/>
  <c r="E1378" i="3" s="1"/>
  <c r="C1378" i="3"/>
  <c r="H1378" i="3"/>
  <c r="I1378" i="3" s="1"/>
  <c r="B1379" i="3" s="1"/>
  <c r="G1379" i="3" l="1"/>
  <c r="H1379" i="3"/>
  <c r="I1379" i="3" s="1"/>
  <c r="B1380" i="3" s="1"/>
  <c r="D1379" i="3"/>
  <c r="E1379" i="3" s="1"/>
  <c r="C1379" i="3"/>
  <c r="C1380" i="3" l="1"/>
  <c r="D1380" i="3"/>
  <c r="E1380" i="3" s="1"/>
  <c r="G1380" i="3"/>
  <c r="H1380" i="3"/>
  <c r="I1380" i="3" s="1"/>
  <c r="B1381" i="3" s="1"/>
  <c r="D1381" i="3" l="1"/>
  <c r="E1381" i="3" s="1"/>
  <c r="C1381" i="3"/>
  <c r="G1381" i="3"/>
  <c r="H1381" i="3"/>
  <c r="I1381" i="3" s="1"/>
  <c r="B1382" i="3" s="1"/>
  <c r="G1382" i="3" l="1"/>
  <c r="C1382" i="3"/>
  <c r="D1382" i="3"/>
  <c r="E1382" i="3" s="1"/>
  <c r="H1382" i="3"/>
  <c r="I1382" i="3" s="1"/>
  <c r="B1383" i="3" s="1"/>
  <c r="G1383" i="3" l="1"/>
  <c r="H1383" i="3"/>
  <c r="I1383" i="3" s="1"/>
  <c r="B1384" i="3" s="1"/>
  <c r="C1383" i="3"/>
  <c r="D1383" i="3"/>
  <c r="E1383" i="3" s="1"/>
  <c r="C1384" i="3" l="1"/>
  <c r="H1384" i="3"/>
  <c r="I1384" i="3" s="1"/>
  <c r="B1385" i="3" s="1"/>
  <c r="D1384" i="3"/>
  <c r="E1384" i="3" s="1"/>
  <c r="G1384" i="3"/>
  <c r="D1385" i="3" l="1"/>
  <c r="E1385" i="3" s="1"/>
  <c r="G1385" i="3"/>
  <c r="C1385" i="3"/>
  <c r="H1385" i="3"/>
  <c r="I1385" i="3" s="1"/>
  <c r="B1386" i="3" s="1"/>
  <c r="G1386" i="3" l="1"/>
  <c r="C1386" i="3"/>
  <c r="H1386" i="3"/>
  <c r="I1386" i="3" s="1"/>
  <c r="B1387" i="3" s="1"/>
  <c r="D1386" i="3"/>
  <c r="E1386" i="3" s="1"/>
  <c r="G1387" i="3" l="1"/>
  <c r="C1387" i="3"/>
  <c r="H1387" i="3"/>
  <c r="I1387" i="3" s="1"/>
  <c r="B1388" i="3" s="1"/>
  <c r="D1387" i="3"/>
  <c r="E1387" i="3" s="1"/>
  <c r="C1388" i="3" l="1"/>
  <c r="D1388" i="3"/>
  <c r="E1388" i="3" s="1"/>
  <c r="G1388" i="3"/>
  <c r="H1388" i="3"/>
  <c r="I1388" i="3" s="1"/>
  <c r="B1389" i="3" s="1"/>
  <c r="D1389" i="3" l="1"/>
  <c r="E1389" i="3" s="1"/>
  <c r="C1389" i="3"/>
  <c r="H1389" i="3"/>
  <c r="I1389" i="3" s="1"/>
  <c r="B1390" i="3" s="1"/>
  <c r="G1389" i="3"/>
  <c r="G1390" i="3" l="1"/>
  <c r="D1390" i="3"/>
  <c r="E1390" i="3" s="1"/>
  <c r="C1390" i="3"/>
  <c r="H1390" i="3"/>
  <c r="I1390" i="3" s="1"/>
  <c r="B1391" i="3" s="1"/>
  <c r="H1391" i="3" l="1"/>
  <c r="I1391" i="3" s="1"/>
  <c r="B1392" i="3" s="1"/>
  <c r="C1391" i="3"/>
  <c r="D1391" i="3"/>
  <c r="E1391" i="3" s="1"/>
  <c r="G1391" i="3"/>
  <c r="C1392" i="3" l="1"/>
  <c r="D1392" i="3"/>
  <c r="E1392" i="3" s="1"/>
  <c r="G1392" i="3"/>
  <c r="H1392" i="3"/>
  <c r="I1392" i="3" s="1"/>
  <c r="B1393" i="3" s="1"/>
  <c r="C1393" i="3" l="1"/>
  <c r="H1393" i="3"/>
  <c r="I1393" i="3" s="1"/>
  <c r="B1394" i="3" s="1"/>
  <c r="D1393" i="3"/>
  <c r="E1393" i="3" s="1"/>
  <c r="G1393" i="3"/>
  <c r="G1394" i="3" l="1"/>
  <c r="C1394" i="3"/>
  <c r="H1394" i="3"/>
  <c r="I1394" i="3" s="1"/>
  <c r="B1395" i="3" s="1"/>
  <c r="D1394" i="3"/>
  <c r="E1394" i="3" s="1"/>
  <c r="G1395" i="3" l="1"/>
  <c r="C1395" i="3"/>
  <c r="D1395" i="3"/>
  <c r="E1395" i="3" s="1"/>
  <c r="H1395" i="3"/>
  <c r="I1395" i="3" s="1"/>
  <c r="B1396" i="3" s="1"/>
  <c r="C1396" i="3" l="1"/>
  <c r="H1396" i="3"/>
  <c r="I1396" i="3" s="1"/>
  <c r="B1397" i="3" s="1"/>
  <c r="D1396" i="3"/>
  <c r="E1396" i="3" s="1"/>
  <c r="G1396" i="3"/>
  <c r="D1397" i="3" l="1"/>
  <c r="E1397" i="3" s="1"/>
  <c r="G1397" i="3"/>
  <c r="H1397" i="3"/>
  <c r="I1397" i="3" s="1"/>
  <c r="B1398" i="3" s="1"/>
  <c r="C1397" i="3"/>
  <c r="G1398" i="3" l="1"/>
  <c r="C1398" i="3"/>
  <c r="D1398" i="3"/>
  <c r="E1398" i="3" s="1"/>
  <c r="H1398" i="3"/>
  <c r="I1398" i="3" s="1"/>
  <c r="B1399" i="3" s="1"/>
  <c r="G1399" i="3" l="1"/>
  <c r="H1399" i="3"/>
  <c r="I1399" i="3" s="1"/>
  <c r="B1400" i="3" s="1"/>
  <c r="D1399" i="3"/>
  <c r="E1399" i="3" s="1"/>
  <c r="C1399" i="3"/>
  <c r="C1400" i="3" l="1"/>
  <c r="H1400" i="3"/>
  <c r="I1400" i="3" s="1"/>
  <c r="B1401" i="3" s="1"/>
  <c r="D1400" i="3"/>
  <c r="E1400" i="3" s="1"/>
  <c r="G1400" i="3"/>
  <c r="D1401" i="3" l="1"/>
  <c r="E1401" i="3" s="1"/>
  <c r="G1401" i="3"/>
  <c r="C1401" i="3"/>
  <c r="H1401" i="3"/>
  <c r="I1401" i="3" s="1"/>
  <c r="B1402" i="3" s="1"/>
  <c r="G1402" i="3" l="1"/>
  <c r="D1402" i="3"/>
  <c r="E1402" i="3" s="1"/>
  <c r="H1402" i="3"/>
  <c r="I1402" i="3" s="1"/>
  <c r="B1403" i="3" s="1"/>
  <c r="C1402" i="3"/>
  <c r="G1403" i="3" l="1"/>
  <c r="H1403" i="3"/>
  <c r="I1403" i="3" s="1"/>
  <c r="B1404" i="3" s="1"/>
  <c r="D1403" i="3"/>
  <c r="E1403" i="3" s="1"/>
  <c r="C1403" i="3"/>
  <c r="C1404" i="3" l="1"/>
  <c r="H1404" i="3"/>
  <c r="I1404" i="3" s="1"/>
  <c r="B1405" i="3" s="1"/>
  <c r="G1404" i="3"/>
  <c r="D1404" i="3"/>
  <c r="E1404" i="3" s="1"/>
  <c r="D1405" i="3" l="1"/>
  <c r="E1405" i="3" s="1"/>
  <c r="G1405" i="3"/>
  <c r="H1405" i="3"/>
  <c r="I1405" i="3" s="1"/>
  <c r="B1406" i="3" s="1"/>
  <c r="C1405" i="3"/>
  <c r="G1406" i="3" l="1"/>
  <c r="C1406" i="3"/>
  <c r="H1406" i="3"/>
  <c r="I1406" i="3" s="1"/>
  <c r="B1407" i="3" s="1"/>
  <c r="D1406" i="3"/>
  <c r="E1406" i="3" s="1"/>
  <c r="G1407" i="3" l="1"/>
  <c r="H1407" i="3"/>
  <c r="I1407" i="3" s="1"/>
  <c r="B1408" i="3" s="1"/>
  <c r="C1407" i="3"/>
  <c r="D1407" i="3"/>
  <c r="E1407" i="3" s="1"/>
  <c r="C1408" i="3" l="1"/>
  <c r="H1408" i="3"/>
  <c r="I1408" i="3" s="1"/>
  <c r="B1409" i="3" s="1"/>
  <c r="D1408" i="3"/>
  <c r="E1408" i="3" s="1"/>
  <c r="G1408" i="3"/>
  <c r="D1409" i="3" l="1"/>
  <c r="E1409" i="3" s="1"/>
  <c r="G1409" i="3"/>
  <c r="H1409" i="3"/>
  <c r="I1409" i="3" s="1"/>
  <c r="B1410" i="3" s="1"/>
  <c r="C1409" i="3"/>
  <c r="D1410" i="3" l="1"/>
  <c r="E1410" i="3" s="1"/>
  <c r="G1410" i="3"/>
  <c r="C1410" i="3"/>
  <c r="H1410" i="3"/>
  <c r="I1410" i="3" s="1"/>
  <c r="B1411" i="3" s="1"/>
  <c r="G1411" i="3" l="1"/>
  <c r="H1411" i="3"/>
  <c r="I1411" i="3" s="1"/>
  <c r="B1412" i="3" s="1"/>
  <c r="D1411" i="3"/>
  <c r="E1411" i="3" s="1"/>
  <c r="C1411" i="3"/>
  <c r="C1412" i="3" l="1"/>
  <c r="H1412" i="3"/>
  <c r="I1412" i="3" s="1"/>
  <c r="B1413" i="3" s="1"/>
  <c r="D1412" i="3"/>
  <c r="E1412" i="3" s="1"/>
  <c r="G1412" i="3"/>
  <c r="D1413" i="3" l="1"/>
  <c r="E1413" i="3" s="1"/>
  <c r="C1413" i="3"/>
  <c r="H1413" i="3"/>
  <c r="I1413" i="3" s="1"/>
  <c r="B1414" i="3" s="1"/>
  <c r="G1413" i="3"/>
  <c r="G1414" i="3" l="1"/>
  <c r="C1414" i="3"/>
  <c r="H1414" i="3"/>
  <c r="I1414" i="3" s="1"/>
  <c r="B1415" i="3" s="1"/>
  <c r="D1414" i="3"/>
  <c r="E1414" i="3" s="1"/>
  <c r="G1415" i="3" l="1"/>
  <c r="D1415" i="3"/>
  <c r="E1415" i="3" s="1"/>
  <c r="C1415" i="3"/>
  <c r="H1415" i="3"/>
  <c r="I1415" i="3" s="1"/>
  <c r="B1416" i="3" s="1"/>
  <c r="C1416" i="3" l="1"/>
  <c r="G1416" i="3"/>
  <c r="H1416" i="3"/>
  <c r="I1416" i="3" s="1"/>
  <c r="B1417" i="3" s="1"/>
  <c r="D1416" i="3"/>
  <c r="E1416" i="3" s="1"/>
  <c r="D1417" i="3" l="1"/>
  <c r="E1417" i="3" s="1"/>
  <c r="C1417" i="3"/>
  <c r="G1417" i="3"/>
  <c r="H1417" i="3"/>
  <c r="I1417" i="3" s="1"/>
  <c r="B1418" i="3" s="1"/>
  <c r="G1418" i="3" l="1"/>
  <c r="H1418" i="3"/>
  <c r="I1418" i="3" s="1"/>
  <c r="B1419" i="3" s="1"/>
  <c r="D1418" i="3"/>
  <c r="E1418" i="3" s="1"/>
  <c r="C1418" i="3"/>
  <c r="G1419" i="3" l="1"/>
  <c r="H1419" i="3"/>
  <c r="I1419" i="3" s="1"/>
  <c r="B1420" i="3" s="1"/>
  <c r="C1419" i="3"/>
  <c r="D1419" i="3"/>
  <c r="E1419" i="3" s="1"/>
  <c r="C1420" i="3" l="1"/>
  <c r="D1420" i="3"/>
  <c r="E1420" i="3" s="1"/>
  <c r="G1420" i="3"/>
  <c r="H1420" i="3"/>
  <c r="I1420" i="3" s="1"/>
  <c r="B1421" i="3" s="1"/>
  <c r="D1421" i="3" l="1"/>
  <c r="E1421" i="3" s="1"/>
  <c r="C1421" i="3"/>
  <c r="H1421" i="3"/>
  <c r="I1421" i="3" s="1"/>
  <c r="B1422" i="3" s="1"/>
  <c r="G1421" i="3"/>
  <c r="G1422" i="3" l="1"/>
  <c r="C1422" i="3"/>
  <c r="D1422" i="3"/>
  <c r="E1422" i="3" s="1"/>
  <c r="H1422" i="3"/>
  <c r="I1422" i="3" s="1"/>
  <c r="B1423" i="3" s="1"/>
  <c r="G1423" i="3" l="1"/>
  <c r="H1423" i="3"/>
  <c r="I1423" i="3" s="1"/>
  <c r="B1424" i="3" s="1"/>
  <c r="C1423" i="3"/>
  <c r="D1423" i="3"/>
  <c r="E1423" i="3" s="1"/>
  <c r="C1424" i="3" l="1"/>
  <c r="H1424" i="3"/>
  <c r="I1424" i="3" s="1"/>
  <c r="B1425" i="3" s="1"/>
  <c r="D1424" i="3"/>
  <c r="E1424" i="3" s="1"/>
  <c r="G1424" i="3"/>
  <c r="D1425" i="3" l="1"/>
  <c r="E1425" i="3" s="1"/>
  <c r="H1425" i="3"/>
  <c r="I1425" i="3" s="1"/>
  <c r="B1426" i="3" s="1"/>
  <c r="C1425" i="3"/>
  <c r="G1425" i="3"/>
  <c r="G1426" i="3" l="1"/>
  <c r="D1426" i="3"/>
  <c r="E1426" i="3" s="1"/>
  <c r="H1426" i="3"/>
  <c r="I1426" i="3" s="1"/>
  <c r="B1427" i="3" s="1"/>
  <c r="C1426" i="3"/>
  <c r="G1427" i="3" l="1"/>
  <c r="D1427" i="3"/>
  <c r="E1427" i="3" s="1"/>
  <c r="H1427" i="3"/>
  <c r="I1427" i="3" s="1"/>
  <c r="B1428" i="3" s="1"/>
  <c r="C1427" i="3"/>
  <c r="C1428" i="3" l="1"/>
  <c r="H1428" i="3"/>
  <c r="I1428" i="3" s="1"/>
  <c r="B1429" i="3" s="1"/>
  <c r="D1428" i="3"/>
  <c r="E1428" i="3" s="1"/>
  <c r="G1428" i="3"/>
  <c r="D1429" i="3" l="1"/>
  <c r="E1429" i="3" s="1"/>
  <c r="C1429" i="3"/>
  <c r="H1429" i="3"/>
  <c r="I1429" i="3" s="1"/>
  <c r="B1430" i="3" s="1"/>
  <c r="G1429" i="3"/>
  <c r="G1430" i="3" l="1"/>
  <c r="C1430" i="3"/>
  <c r="D1430" i="3"/>
  <c r="E1430" i="3" s="1"/>
  <c r="H1430" i="3"/>
  <c r="I1430" i="3" s="1"/>
  <c r="B1431" i="3" s="1"/>
  <c r="H1431" i="3" l="1"/>
  <c r="I1431" i="3" s="1"/>
  <c r="B1432" i="3" s="1"/>
  <c r="C1431" i="3"/>
  <c r="D1431" i="3"/>
  <c r="E1431" i="3" s="1"/>
  <c r="G1431" i="3"/>
  <c r="C1432" i="3" l="1"/>
  <c r="H1432" i="3"/>
  <c r="I1432" i="3" s="1"/>
  <c r="B1433" i="3" s="1"/>
  <c r="D1432" i="3"/>
  <c r="E1432" i="3" s="1"/>
  <c r="G1432" i="3"/>
  <c r="D1433" i="3" l="1"/>
  <c r="E1433" i="3" s="1"/>
  <c r="G1433" i="3"/>
  <c r="H1433" i="3"/>
  <c r="I1433" i="3" s="1"/>
  <c r="B1434" i="3" s="1"/>
  <c r="C1433" i="3"/>
  <c r="G1434" i="3" l="1"/>
  <c r="H1434" i="3"/>
  <c r="I1434" i="3" s="1"/>
  <c r="B1435" i="3" s="1"/>
  <c r="D1434" i="3"/>
  <c r="E1434" i="3" s="1"/>
  <c r="C1434" i="3"/>
  <c r="G1435" i="3" l="1"/>
  <c r="H1435" i="3"/>
  <c r="I1435" i="3" s="1"/>
  <c r="B1436" i="3" s="1"/>
  <c r="D1435" i="3"/>
  <c r="E1435" i="3" s="1"/>
  <c r="C1435" i="3"/>
  <c r="C1436" i="3" l="1"/>
  <c r="H1436" i="3"/>
  <c r="I1436" i="3" s="1"/>
  <c r="B1437" i="3" s="1"/>
  <c r="G1436" i="3"/>
  <c r="D1436" i="3"/>
  <c r="E1436" i="3" s="1"/>
  <c r="D1437" i="3" l="1"/>
  <c r="E1437" i="3" s="1"/>
  <c r="H1437" i="3"/>
  <c r="I1437" i="3" s="1"/>
  <c r="B1438" i="3" s="1"/>
  <c r="G1437" i="3"/>
  <c r="C1437" i="3"/>
  <c r="G1438" i="3" l="1"/>
  <c r="C1438" i="3"/>
  <c r="D1438" i="3"/>
  <c r="E1438" i="3" s="1"/>
  <c r="H1438" i="3"/>
  <c r="I1438" i="3" s="1"/>
  <c r="B1439" i="3" s="1"/>
  <c r="G1439" i="3" l="1"/>
  <c r="H1439" i="3"/>
  <c r="I1439" i="3" s="1"/>
  <c r="B1440" i="3" s="1"/>
  <c r="D1439" i="3"/>
  <c r="E1439" i="3" s="1"/>
  <c r="C1439" i="3"/>
  <c r="C1440" i="3" l="1"/>
  <c r="D1440" i="3"/>
  <c r="E1440" i="3" s="1"/>
  <c r="G1440" i="3"/>
  <c r="H1440" i="3"/>
  <c r="I1440" i="3" s="1"/>
  <c r="B1441" i="3" s="1"/>
  <c r="D1441" i="3" l="1"/>
  <c r="E1441" i="3" s="1"/>
  <c r="G1441" i="3"/>
  <c r="C1441" i="3"/>
  <c r="H1441" i="3"/>
  <c r="I1441" i="3" s="1"/>
  <c r="B1442" i="3" s="1"/>
  <c r="G1442" i="3" l="1"/>
  <c r="H1442" i="3"/>
  <c r="I1442" i="3" s="1"/>
  <c r="B1443" i="3" s="1"/>
  <c r="C1442" i="3"/>
  <c r="D1442" i="3"/>
  <c r="E1442" i="3" s="1"/>
  <c r="G1443" i="3" l="1"/>
  <c r="C1443" i="3"/>
  <c r="D1443" i="3"/>
  <c r="E1443" i="3" s="1"/>
  <c r="H1443" i="3"/>
  <c r="I1443" i="3" s="1"/>
  <c r="B1444" i="3" s="1"/>
  <c r="C1444" i="3" l="1"/>
  <c r="H1444" i="3"/>
  <c r="I1444" i="3" s="1"/>
  <c r="B1445" i="3" s="1"/>
  <c r="D1444" i="3"/>
  <c r="E1444" i="3" s="1"/>
  <c r="G1444" i="3"/>
  <c r="D1445" i="3" l="1"/>
  <c r="E1445" i="3" s="1"/>
  <c r="H1445" i="3"/>
  <c r="I1445" i="3" s="1"/>
  <c r="B1446" i="3" s="1"/>
  <c r="C1445" i="3"/>
  <c r="G1445" i="3"/>
  <c r="G1446" i="3" l="1"/>
  <c r="D1446" i="3"/>
  <c r="E1446" i="3" s="1"/>
  <c r="C1446" i="3"/>
  <c r="H1446" i="3"/>
  <c r="I1446" i="3" s="1"/>
  <c r="B1447" i="3" s="1"/>
  <c r="G1447" i="3" l="1"/>
  <c r="D1447" i="3"/>
  <c r="E1447" i="3" s="1"/>
  <c r="H1447" i="3"/>
  <c r="I1447" i="3" s="1"/>
  <c r="B1448" i="3" s="1"/>
  <c r="C1447" i="3"/>
  <c r="C1448" i="3" l="1"/>
  <c r="H1448" i="3"/>
  <c r="I1448" i="3" s="1"/>
  <c r="B1449" i="3" s="1"/>
  <c r="G1448" i="3"/>
  <c r="D1448" i="3"/>
  <c r="E1448" i="3" s="1"/>
  <c r="D1449" i="3" l="1"/>
  <c r="E1449" i="3" s="1"/>
  <c r="G1449" i="3"/>
  <c r="C1449" i="3"/>
  <c r="H1449" i="3"/>
  <c r="I1449" i="3" s="1"/>
  <c r="B1450" i="3" s="1"/>
  <c r="G1450" i="3" l="1"/>
  <c r="D1450" i="3"/>
  <c r="E1450" i="3" s="1"/>
  <c r="C1450" i="3"/>
  <c r="H1450" i="3"/>
  <c r="I1450" i="3" s="1"/>
  <c r="B1451" i="3" s="1"/>
  <c r="G1451" i="3" l="1"/>
  <c r="H1451" i="3"/>
  <c r="I1451" i="3" s="1"/>
  <c r="B1452" i="3" s="1"/>
  <c r="D1451" i="3"/>
  <c r="E1451" i="3" s="1"/>
  <c r="C1451" i="3"/>
  <c r="C1452" i="3" l="1"/>
  <c r="H1452" i="3"/>
  <c r="I1452" i="3" s="1"/>
  <c r="B1453" i="3" s="1"/>
  <c r="D1452" i="3"/>
  <c r="E1452" i="3" s="1"/>
  <c r="G1452" i="3"/>
  <c r="D1453" i="3" l="1"/>
  <c r="E1453" i="3" s="1"/>
  <c r="G1453" i="3"/>
  <c r="H1453" i="3"/>
  <c r="I1453" i="3" s="1"/>
  <c r="B1454" i="3" s="1"/>
  <c r="C1453" i="3"/>
  <c r="G1454" i="3" l="1"/>
  <c r="D1454" i="3"/>
  <c r="E1454" i="3" s="1"/>
  <c r="C1454" i="3"/>
  <c r="H1454" i="3"/>
  <c r="I1454" i="3" s="1"/>
  <c r="B1455" i="3" s="1"/>
  <c r="G1455" i="3" l="1"/>
  <c r="C1455" i="3"/>
  <c r="D1455" i="3"/>
  <c r="E1455" i="3" s="1"/>
  <c r="H1455" i="3"/>
  <c r="I1455" i="3" s="1"/>
  <c r="B1456" i="3" s="1"/>
  <c r="C1456" i="3" l="1"/>
  <c r="H1456" i="3"/>
  <c r="I1456" i="3" s="1"/>
  <c r="B1457" i="3" s="1"/>
  <c r="D1456" i="3"/>
  <c r="E1456" i="3" s="1"/>
  <c r="G1456" i="3"/>
  <c r="D1457" i="3" l="1"/>
  <c r="E1457" i="3" s="1"/>
  <c r="G1457" i="3"/>
  <c r="C1457" i="3"/>
  <c r="H1457" i="3"/>
  <c r="I1457" i="3" s="1"/>
  <c r="B1458" i="3" s="1"/>
  <c r="G1458" i="3" l="1"/>
  <c r="D1458" i="3"/>
  <c r="E1458" i="3" s="1"/>
  <c r="C1458" i="3"/>
  <c r="H1458" i="3"/>
  <c r="I1458" i="3" s="1"/>
  <c r="B1459" i="3" s="1"/>
  <c r="G1459" i="3" l="1"/>
  <c r="C1459" i="3"/>
  <c r="D1459" i="3"/>
  <c r="E1459" i="3" s="1"/>
  <c r="H1459" i="3"/>
  <c r="I1459" i="3" s="1"/>
  <c r="B1460" i="3" s="1"/>
  <c r="C1460" i="3" l="1"/>
  <c r="H1460" i="3"/>
  <c r="I1460" i="3" s="1"/>
  <c r="B1461" i="3" s="1"/>
  <c r="D1460" i="3"/>
  <c r="E1460" i="3" s="1"/>
  <c r="G1460" i="3"/>
  <c r="D1461" i="3" l="1"/>
  <c r="E1461" i="3" s="1"/>
  <c r="G1461" i="3"/>
  <c r="H1461" i="3"/>
  <c r="I1461" i="3" s="1"/>
  <c r="B1462" i="3" s="1"/>
  <c r="C1461" i="3"/>
  <c r="G1462" i="3" l="1"/>
  <c r="C1462" i="3"/>
  <c r="H1462" i="3"/>
  <c r="I1462" i="3" s="1"/>
  <c r="B1463" i="3" s="1"/>
  <c r="D1462" i="3"/>
  <c r="E1462" i="3" s="1"/>
  <c r="G1463" i="3" l="1"/>
  <c r="C1463" i="3"/>
  <c r="D1463" i="3"/>
  <c r="E1463" i="3" s="1"/>
  <c r="H1463" i="3"/>
  <c r="I1463" i="3" s="1"/>
  <c r="B1464" i="3" s="1"/>
  <c r="C1464" i="3" l="1"/>
  <c r="H1464" i="3"/>
  <c r="I1464" i="3" s="1"/>
  <c r="B1465" i="3" s="1"/>
  <c r="D1464" i="3"/>
  <c r="E1464" i="3" s="1"/>
  <c r="G1464" i="3"/>
  <c r="D1465" i="3" l="1"/>
  <c r="E1465" i="3" s="1"/>
  <c r="C1465" i="3"/>
  <c r="H1465" i="3"/>
  <c r="I1465" i="3" s="1"/>
  <c r="B1466" i="3" s="1"/>
  <c r="G1465" i="3"/>
  <c r="G1466" i="3" l="1"/>
  <c r="C1466" i="3"/>
  <c r="D1466" i="3"/>
  <c r="E1466" i="3" s="1"/>
  <c r="H1466" i="3"/>
  <c r="I1466" i="3" s="1"/>
  <c r="B1467" i="3" s="1"/>
  <c r="G1467" i="3" l="1"/>
  <c r="C1467" i="3"/>
  <c r="H1467" i="3"/>
  <c r="I1467" i="3" s="1"/>
  <c r="B1468" i="3" s="1"/>
  <c r="D1467" i="3"/>
  <c r="E1467" i="3" s="1"/>
  <c r="C1468" i="3" l="1"/>
  <c r="G1468" i="3"/>
  <c r="H1468" i="3"/>
  <c r="I1468" i="3" s="1"/>
  <c r="B1469" i="3" s="1"/>
  <c r="D1468" i="3"/>
  <c r="E1468" i="3" s="1"/>
  <c r="D1469" i="3" l="1"/>
  <c r="E1469" i="3" s="1"/>
  <c r="G1469" i="3"/>
  <c r="H1469" i="3"/>
  <c r="I1469" i="3" s="1"/>
  <c r="B1470" i="3" s="1"/>
  <c r="C1469" i="3"/>
  <c r="G1470" i="3" l="1"/>
  <c r="D1470" i="3"/>
  <c r="E1470" i="3" s="1"/>
  <c r="H1470" i="3"/>
  <c r="I1470" i="3" s="1"/>
  <c r="B1471" i="3" s="1"/>
  <c r="C1470" i="3"/>
  <c r="C1471" i="3" l="1"/>
  <c r="H1471" i="3"/>
  <c r="I1471" i="3" s="1"/>
  <c r="B1472" i="3" s="1"/>
  <c r="D1471" i="3"/>
  <c r="E1471" i="3" s="1"/>
  <c r="G1471" i="3"/>
  <c r="C1472" i="3" l="1"/>
  <c r="D1472" i="3"/>
  <c r="E1472" i="3" s="1"/>
  <c r="H1472" i="3"/>
  <c r="I1472" i="3" s="1"/>
  <c r="B1473" i="3" s="1"/>
  <c r="G1472" i="3"/>
  <c r="D1473" i="3" l="1"/>
  <c r="E1473" i="3" s="1"/>
  <c r="G1473" i="3"/>
  <c r="C1473" i="3"/>
  <c r="H1473" i="3"/>
  <c r="I1473" i="3" s="1"/>
  <c r="B1474" i="3" s="1"/>
  <c r="G1474" i="3" l="1"/>
  <c r="C1474" i="3"/>
  <c r="H1474" i="3"/>
  <c r="I1474" i="3" s="1"/>
  <c r="B1475" i="3" s="1"/>
  <c r="D1474" i="3"/>
  <c r="E1474" i="3" s="1"/>
  <c r="G1475" i="3" l="1"/>
  <c r="D1475" i="3"/>
  <c r="E1475" i="3" s="1"/>
  <c r="C1475" i="3"/>
  <c r="H1475" i="3"/>
  <c r="I1475" i="3" s="1"/>
  <c r="B1476" i="3" s="1"/>
  <c r="C1476" i="3" l="1"/>
  <c r="D1476" i="3"/>
  <c r="E1476" i="3" s="1"/>
  <c r="H1476" i="3"/>
  <c r="I1476" i="3" s="1"/>
  <c r="B1477" i="3" s="1"/>
  <c r="G1476" i="3"/>
  <c r="D1477" i="3" l="1"/>
  <c r="E1477" i="3" s="1"/>
  <c r="G1477" i="3"/>
  <c r="H1477" i="3"/>
  <c r="I1477" i="3" s="1"/>
  <c r="B1478" i="3" s="1"/>
  <c r="C1477" i="3"/>
  <c r="G1478" i="3" l="1"/>
  <c r="D1478" i="3"/>
  <c r="E1478" i="3" s="1"/>
  <c r="H1478" i="3"/>
  <c r="I1478" i="3" s="1"/>
  <c r="B1479" i="3" s="1"/>
  <c r="C1478" i="3"/>
  <c r="G1479" i="3" l="1"/>
  <c r="C1479" i="3"/>
  <c r="H1479" i="3"/>
  <c r="I1479" i="3" s="1"/>
  <c r="B1480" i="3" s="1"/>
  <c r="D1479" i="3"/>
  <c r="E1479" i="3" s="1"/>
  <c r="C1480" i="3" l="1"/>
  <c r="H1480" i="3"/>
  <c r="I1480" i="3" s="1"/>
  <c r="B1481" i="3" s="1"/>
  <c r="D1480" i="3"/>
  <c r="E1480" i="3" s="1"/>
  <c r="G1480" i="3"/>
  <c r="D1481" i="3" l="1"/>
  <c r="E1481" i="3" s="1"/>
  <c r="H1481" i="3"/>
  <c r="I1481" i="3" s="1"/>
  <c r="B1482" i="3" s="1"/>
  <c r="C1481" i="3"/>
  <c r="G1481" i="3"/>
  <c r="G1482" i="3" l="1"/>
  <c r="C1482" i="3"/>
  <c r="D1482" i="3"/>
  <c r="E1482" i="3" s="1"/>
  <c r="H1482" i="3"/>
  <c r="I1482" i="3" s="1"/>
  <c r="B1483" i="3" s="1"/>
  <c r="G1483" i="3" l="1"/>
  <c r="H1483" i="3"/>
  <c r="I1483" i="3" s="1"/>
  <c r="B1484" i="3" s="1"/>
  <c r="D1483" i="3"/>
  <c r="E1483" i="3" s="1"/>
  <c r="C1483" i="3"/>
  <c r="C1484" i="3" l="1"/>
  <c r="H1484" i="3"/>
  <c r="I1484" i="3" s="1"/>
  <c r="B1485" i="3" s="1"/>
  <c r="D1484" i="3"/>
  <c r="E1484" i="3" s="1"/>
  <c r="G1484" i="3"/>
  <c r="D1485" i="3" l="1"/>
  <c r="E1485" i="3" s="1"/>
  <c r="G1485" i="3"/>
  <c r="C1485" i="3"/>
  <c r="H1485" i="3"/>
  <c r="I1485" i="3" s="1"/>
  <c r="B1486" i="3" s="1"/>
  <c r="G1486" i="3" l="1"/>
  <c r="H1486" i="3"/>
  <c r="I1486" i="3" s="1"/>
  <c r="B1487" i="3" s="1"/>
  <c r="D1486" i="3"/>
  <c r="E1486" i="3" s="1"/>
  <c r="C1486" i="3"/>
  <c r="G1487" i="3" l="1"/>
  <c r="C1487" i="3"/>
  <c r="H1487" i="3"/>
  <c r="I1487" i="3" s="1"/>
  <c r="B1488" i="3" s="1"/>
  <c r="D1487" i="3"/>
  <c r="E1487" i="3" s="1"/>
  <c r="C1488" i="3" l="1"/>
  <c r="H1488" i="3"/>
  <c r="I1488" i="3" s="1"/>
  <c r="B1489" i="3" s="1"/>
  <c r="D1488" i="3"/>
  <c r="E1488" i="3" s="1"/>
  <c r="G1488" i="3"/>
  <c r="C1489" i="3" l="1"/>
  <c r="G1489" i="3"/>
  <c r="H1489" i="3"/>
  <c r="I1489" i="3" s="1"/>
  <c r="B1490" i="3" s="1"/>
  <c r="D1489" i="3"/>
  <c r="E1489" i="3" s="1"/>
  <c r="G1490" i="3" l="1"/>
  <c r="C1490" i="3"/>
  <c r="D1490" i="3"/>
  <c r="E1490" i="3" s="1"/>
  <c r="H1490" i="3"/>
  <c r="I1490" i="3" s="1"/>
  <c r="B1491" i="3" s="1"/>
  <c r="G1491" i="3" l="1"/>
  <c r="C1491" i="3"/>
  <c r="H1491" i="3"/>
  <c r="I1491" i="3" s="1"/>
  <c r="B1492" i="3" s="1"/>
  <c r="D1491" i="3"/>
  <c r="E1491" i="3" s="1"/>
  <c r="C1492" i="3" l="1"/>
  <c r="H1492" i="3"/>
  <c r="I1492" i="3" s="1"/>
  <c r="B1493" i="3" s="1"/>
  <c r="D1492" i="3"/>
  <c r="E1492" i="3" s="1"/>
  <c r="G1492" i="3"/>
  <c r="D1493" i="3" l="1"/>
  <c r="E1493" i="3" s="1"/>
  <c r="G1493" i="3"/>
  <c r="C1493" i="3"/>
  <c r="H1493" i="3"/>
  <c r="I1493" i="3" s="1"/>
  <c r="B1494" i="3" s="1"/>
  <c r="G1494" i="3" l="1"/>
  <c r="C1494" i="3"/>
  <c r="H1494" i="3"/>
  <c r="I1494" i="3" s="1"/>
  <c r="B1495" i="3" s="1"/>
  <c r="D1494" i="3"/>
  <c r="E1494" i="3" s="1"/>
  <c r="G1495" i="3" l="1"/>
  <c r="C1495" i="3"/>
  <c r="D1495" i="3"/>
  <c r="E1495" i="3" s="1"/>
  <c r="H1495" i="3"/>
  <c r="I1495" i="3" s="1"/>
  <c r="B1496" i="3" s="1"/>
  <c r="C1496" i="3" l="1"/>
  <c r="H1496" i="3"/>
  <c r="I1496" i="3" s="1"/>
  <c r="B1497" i="3" s="1"/>
  <c r="D1496" i="3"/>
  <c r="E1496" i="3" s="1"/>
  <c r="G1496" i="3"/>
  <c r="D1497" i="3" l="1"/>
  <c r="E1497" i="3" s="1"/>
  <c r="G1497" i="3"/>
  <c r="C1497" i="3"/>
  <c r="H1497" i="3"/>
  <c r="I1497" i="3" s="1"/>
  <c r="B1498" i="3" s="1"/>
  <c r="G1498" i="3" l="1"/>
  <c r="C1498" i="3"/>
  <c r="H1498" i="3"/>
  <c r="I1498" i="3" s="1"/>
  <c r="B1499" i="3" s="1"/>
  <c r="D1498" i="3"/>
  <c r="E1498" i="3" s="1"/>
  <c r="G1499" i="3" l="1"/>
  <c r="H1499" i="3"/>
  <c r="I1499" i="3" s="1"/>
  <c r="B1500" i="3" s="1"/>
  <c r="C1499" i="3"/>
  <c r="D1499" i="3"/>
  <c r="E1499" i="3" s="1"/>
  <c r="C1500" i="3" l="1"/>
  <c r="H1500" i="3"/>
  <c r="I1500" i="3" s="1"/>
  <c r="B1501" i="3" s="1"/>
  <c r="D1500" i="3"/>
  <c r="E1500" i="3" s="1"/>
  <c r="G1500" i="3"/>
  <c r="D1501" i="3" l="1"/>
  <c r="E1501" i="3" s="1"/>
  <c r="G1501" i="3"/>
  <c r="C1501" i="3"/>
  <c r="H1501" i="3"/>
  <c r="I1501" i="3" s="1"/>
  <c r="B1502" i="3" s="1"/>
  <c r="G1502" i="3" l="1"/>
  <c r="D1502" i="3"/>
  <c r="E1502" i="3" s="1"/>
  <c r="H1502" i="3"/>
  <c r="I1502" i="3" s="1"/>
  <c r="B1503" i="3" s="1"/>
  <c r="C1502" i="3"/>
  <c r="G1503" i="3" l="1"/>
  <c r="H1503" i="3"/>
  <c r="I1503" i="3" s="1"/>
  <c r="B1504" i="3" s="1"/>
  <c r="C1503" i="3"/>
  <c r="D1503" i="3"/>
  <c r="E1503" i="3" s="1"/>
  <c r="C1504" i="3" l="1"/>
  <c r="G1504" i="3"/>
  <c r="H1504" i="3"/>
  <c r="I1504" i="3" s="1"/>
  <c r="B1505" i="3" s="1"/>
  <c r="D1504" i="3"/>
  <c r="E1504" i="3" s="1"/>
  <c r="D1505" i="3" l="1"/>
  <c r="E1505" i="3" s="1"/>
  <c r="H1505" i="3"/>
  <c r="I1505" i="3" s="1"/>
  <c r="B1506" i="3" s="1"/>
  <c r="C1505" i="3"/>
  <c r="G1505" i="3"/>
  <c r="G1506" i="3" l="1"/>
  <c r="H1506" i="3"/>
  <c r="I1506" i="3" s="1"/>
  <c r="B1507" i="3" s="1"/>
  <c r="C1506" i="3"/>
  <c r="D1506" i="3"/>
  <c r="E1506" i="3" s="1"/>
  <c r="G1507" i="3" l="1"/>
  <c r="H1507" i="3"/>
  <c r="I1507" i="3" s="1"/>
  <c r="B1508" i="3" s="1"/>
  <c r="C1507" i="3"/>
  <c r="D1507" i="3"/>
  <c r="E1507" i="3" s="1"/>
  <c r="C1508" i="3" l="1"/>
  <c r="H1508" i="3"/>
  <c r="I1508" i="3" s="1"/>
  <c r="B1509" i="3" s="1"/>
  <c r="D1508" i="3"/>
  <c r="E1508" i="3" s="1"/>
  <c r="G1508" i="3"/>
  <c r="D1509" i="3" l="1"/>
  <c r="E1509" i="3" s="1"/>
  <c r="C1509" i="3"/>
  <c r="H1509" i="3"/>
  <c r="I1509" i="3" s="1"/>
  <c r="B1510" i="3" s="1"/>
  <c r="G1509" i="3"/>
  <c r="G1510" i="3" l="1"/>
  <c r="H1510" i="3"/>
  <c r="I1510" i="3" s="1"/>
  <c r="B1511" i="3" s="1"/>
  <c r="C1510" i="3"/>
  <c r="D1510" i="3"/>
  <c r="E1510" i="3" s="1"/>
  <c r="G1511" i="3" l="1"/>
  <c r="C1511" i="3"/>
  <c r="H1511" i="3"/>
  <c r="I1511" i="3" s="1"/>
  <c r="B1512" i="3" s="1"/>
  <c r="D1511" i="3"/>
  <c r="E1511" i="3" s="1"/>
  <c r="C1512" i="3" l="1"/>
  <c r="D1512" i="3"/>
  <c r="E1512" i="3" s="1"/>
  <c r="G1512" i="3"/>
  <c r="H1512" i="3"/>
  <c r="I1512" i="3" s="1"/>
  <c r="B1513" i="3" s="1"/>
  <c r="D1513" i="3" l="1"/>
  <c r="E1513" i="3" s="1"/>
  <c r="H1513" i="3"/>
  <c r="I1513" i="3" s="1"/>
  <c r="B1514" i="3" s="1"/>
  <c r="C1513" i="3"/>
  <c r="G1513" i="3"/>
  <c r="G1514" i="3" l="1"/>
  <c r="H1514" i="3"/>
  <c r="I1514" i="3" s="1"/>
  <c r="B1515" i="3" s="1"/>
  <c r="C1514" i="3"/>
  <c r="D1514" i="3"/>
  <c r="E1514" i="3" s="1"/>
  <c r="G1515" i="3" l="1"/>
  <c r="C1515" i="3"/>
  <c r="H1515" i="3"/>
  <c r="I1515" i="3" s="1"/>
  <c r="B1516" i="3" s="1"/>
  <c r="D1515" i="3"/>
  <c r="E1515" i="3" s="1"/>
  <c r="C1516" i="3" l="1"/>
  <c r="D1516" i="3"/>
  <c r="E1516" i="3" s="1"/>
  <c r="H1516" i="3"/>
  <c r="I1516" i="3" s="1"/>
  <c r="B1517" i="3" s="1"/>
  <c r="G1516" i="3"/>
  <c r="D1517" i="3" l="1"/>
  <c r="E1517" i="3" s="1"/>
  <c r="C1517" i="3"/>
  <c r="G1517" i="3"/>
  <c r="H1517" i="3"/>
  <c r="I1517" i="3" s="1"/>
  <c r="B1518" i="3" s="1"/>
  <c r="G1518" i="3" l="1"/>
  <c r="H1518" i="3"/>
  <c r="I1518" i="3" s="1"/>
  <c r="B1519" i="3" s="1"/>
  <c r="C1518" i="3"/>
  <c r="D1518" i="3"/>
  <c r="E1518" i="3" s="1"/>
  <c r="G1519" i="3" l="1"/>
  <c r="C1519" i="3"/>
  <c r="D1519" i="3"/>
  <c r="E1519" i="3" s="1"/>
  <c r="H1519" i="3"/>
  <c r="I1519" i="3" s="1"/>
  <c r="B1520" i="3" s="1"/>
  <c r="C1520" i="3" l="1"/>
  <c r="H1520" i="3"/>
  <c r="I1520" i="3" s="1"/>
  <c r="B1521" i="3" s="1"/>
  <c r="D1520" i="3"/>
  <c r="E1520" i="3" s="1"/>
  <c r="G1520" i="3"/>
  <c r="D1521" i="3" l="1"/>
  <c r="E1521" i="3" s="1"/>
  <c r="H1521" i="3"/>
  <c r="I1521" i="3" s="1"/>
  <c r="B1522" i="3" s="1"/>
  <c r="C1521" i="3"/>
  <c r="G1521" i="3"/>
  <c r="G1522" i="3" l="1"/>
  <c r="D1522" i="3"/>
  <c r="E1522" i="3" s="1"/>
  <c r="C1522" i="3"/>
  <c r="H1522" i="3"/>
  <c r="I1522" i="3" s="1"/>
  <c r="B1523" i="3" s="1"/>
  <c r="G1523" i="3" l="1"/>
  <c r="C1523" i="3"/>
  <c r="H1523" i="3"/>
  <c r="I1523" i="3" s="1"/>
  <c r="B1524" i="3" s="1"/>
  <c r="D1523" i="3"/>
  <c r="E1523" i="3" s="1"/>
  <c r="C1524" i="3" l="1"/>
  <c r="G1524" i="3"/>
  <c r="H1524" i="3"/>
  <c r="I1524" i="3" s="1"/>
  <c r="B1525" i="3" s="1"/>
  <c r="D1524" i="3"/>
  <c r="E1524" i="3" s="1"/>
  <c r="D1525" i="3" l="1"/>
  <c r="E1525" i="3" s="1"/>
  <c r="G1525" i="3"/>
  <c r="H1525" i="3"/>
  <c r="I1525" i="3" s="1"/>
  <c r="B1526" i="3" s="1"/>
  <c r="C1525" i="3"/>
  <c r="G1526" i="3" l="1"/>
  <c r="H1526" i="3"/>
  <c r="I1526" i="3" s="1"/>
  <c r="B1527" i="3" s="1"/>
  <c r="D1526" i="3"/>
  <c r="E1526" i="3" s="1"/>
  <c r="C1526" i="3"/>
  <c r="G1527" i="3" l="1"/>
  <c r="H1527" i="3"/>
  <c r="I1527" i="3" s="1"/>
  <c r="B1528" i="3" s="1"/>
  <c r="D1527" i="3"/>
  <c r="E1527" i="3" s="1"/>
  <c r="C1527" i="3"/>
  <c r="C1528" i="3" l="1"/>
  <c r="G1528" i="3"/>
  <c r="H1528" i="3"/>
  <c r="I1528" i="3" s="1"/>
  <c r="B1529" i="3" s="1"/>
  <c r="D1528" i="3"/>
  <c r="E1528" i="3" s="1"/>
  <c r="D1529" i="3" l="1"/>
  <c r="E1529" i="3" s="1"/>
  <c r="C1529" i="3"/>
  <c r="G1529" i="3"/>
  <c r="H1529" i="3"/>
  <c r="I1529" i="3" s="1"/>
  <c r="B1530" i="3" s="1"/>
  <c r="G1530" i="3" l="1"/>
  <c r="D1530" i="3"/>
  <c r="E1530" i="3" s="1"/>
  <c r="C1530" i="3"/>
  <c r="H1530" i="3"/>
  <c r="I1530" i="3" s="1"/>
  <c r="B1531" i="3" s="1"/>
  <c r="G1531" i="3" l="1"/>
  <c r="H1531" i="3"/>
  <c r="I1531" i="3" s="1"/>
  <c r="B1532" i="3" s="1"/>
  <c r="D1531" i="3"/>
  <c r="E1531" i="3" s="1"/>
  <c r="C1531" i="3"/>
  <c r="C1532" i="3" l="1"/>
  <c r="H1532" i="3"/>
  <c r="I1532" i="3" s="1"/>
  <c r="B1533" i="3" s="1"/>
  <c r="D1532" i="3"/>
  <c r="E1532" i="3" s="1"/>
  <c r="G1532" i="3"/>
  <c r="D1533" i="3" l="1"/>
  <c r="E1533" i="3" s="1"/>
  <c r="G1533" i="3"/>
  <c r="C1533" i="3"/>
  <c r="H1533" i="3"/>
  <c r="I1533" i="3" s="1"/>
  <c r="B1534" i="3" s="1"/>
  <c r="G1534" i="3" l="1"/>
  <c r="D1534" i="3"/>
  <c r="E1534" i="3" s="1"/>
  <c r="C1534" i="3"/>
  <c r="H1534" i="3"/>
  <c r="I1534" i="3" s="1"/>
  <c r="B1535" i="3" s="1"/>
  <c r="G1535" i="3" l="1"/>
  <c r="H1535" i="3"/>
  <c r="I1535" i="3" s="1"/>
  <c r="B1536" i="3" s="1"/>
  <c r="C1535" i="3"/>
  <c r="D1535" i="3"/>
  <c r="E1535" i="3" s="1"/>
  <c r="C1536" i="3" l="1"/>
  <c r="H1536" i="3"/>
  <c r="I1536" i="3" s="1"/>
  <c r="B1537" i="3" s="1"/>
  <c r="D1536" i="3"/>
  <c r="E1536" i="3" s="1"/>
  <c r="G1536" i="3"/>
  <c r="D1537" i="3" l="1"/>
  <c r="E1537" i="3" s="1"/>
  <c r="G1537" i="3"/>
  <c r="C1537" i="3"/>
  <c r="H1537" i="3"/>
  <c r="I1537" i="3" s="1"/>
  <c r="B1538" i="3" s="1"/>
  <c r="G1538" i="3" l="1"/>
  <c r="H1538" i="3"/>
  <c r="I1538" i="3" s="1"/>
  <c r="B1539" i="3" s="1"/>
  <c r="C1538" i="3"/>
  <c r="D1538" i="3"/>
  <c r="E1538" i="3" s="1"/>
  <c r="G1539" i="3" l="1"/>
  <c r="H1539" i="3"/>
  <c r="I1539" i="3" s="1"/>
  <c r="B1540" i="3" s="1"/>
  <c r="C1539" i="3"/>
  <c r="D1539" i="3"/>
  <c r="E1539" i="3" s="1"/>
  <c r="C1540" i="3" l="1"/>
  <c r="H1540" i="3"/>
  <c r="I1540" i="3" s="1"/>
  <c r="B1541" i="3" s="1"/>
  <c r="D1540" i="3"/>
  <c r="E1540" i="3" s="1"/>
  <c r="G1540" i="3"/>
  <c r="D1541" i="3" l="1"/>
  <c r="E1541" i="3" s="1"/>
  <c r="G1541" i="3"/>
  <c r="C1541" i="3"/>
  <c r="H1541" i="3"/>
  <c r="I1541" i="3" s="1"/>
  <c r="B1542" i="3" s="1"/>
  <c r="G1542" i="3" l="1"/>
  <c r="C1542" i="3"/>
  <c r="D1542" i="3"/>
  <c r="E1542" i="3" s="1"/>
  <c r="H1542" i="3"/>
  <c r="I1542" i="3" s="1"/>
  <c r="B1543" i="3" s="1"/>
  <c r="G1543" i="3" l="1"/>
  <c r="C1543" i="3"/>
  <c r="H1543" i="3"/>
  <c r="I1543" i="3" s="1"/>
  <c r="B1544" i="3" s="1"/>
  <c r="D1543" i="3"/>
  <c r="E1543" i="3" s="1"/>
  <c r="C1544" i="3" l="1"/>
  <c r="H1544" i="3"/>
  <c r="I1544" i="3" s="1"/>
  <c r="B1545" i="3" s="1"/>
  <c r="D1544" i="3"/>
  <c r="E1544" i="3" s="1"/>
  <c r="G1544" i="3"/>
  <c r="D1545" i="3" l="1"/>
  <c r="E1545" i="3" s="1"/>
  <c r="C1545" i="3"/>
  <c r="G1545" i="3"/>
  <c r="H1545" i="3"/>
  <c r="I1545" i="3" s="1"/>
  <c r="B1546" i="3" s="1"/>
  <c r="G1546" i="3" l="1"/>
  <c r="D1546" i="3"/>
  <c r="E1546" i="3" s="1"/>
  <c r="H1546" i="3"/>
  <c r="I1546" i="3" s="1"/>
  <c r="B1547" i="3" s="1"/>
  <c r="C1546" i="3"/>
  <c r="G1547" i="3" l="1"/>
  <c r="C1547" i="3"/>
  <c r="H1547" i="3"/>
  <c r="I1547" i="3" s="1"/>
  <c r="B1548" i="3" s="1"/>
  <c r="D1547" i="3"/>
  <c r="E1547" i="3" s="1"/>
  <c r="C1548" i="3" l="1"/>
  <c r="H1548" i="3"/>
  <c r="I1548" i="3" s="1"/>
  <c r="B1549" i="3" s="1"/>
  <c r="D1548" i="3"/>
  <c r="E1548" i="3" s="1"/>
  <c r="G1548" i="3"/>
  <c r="G1549" i="3" l="1"/>
  <c r="C1549" i="3"/>
  <c r="H1549" i="3"/>
  <c r="I1549" i="3" s="1"/>
  <c r="B1550" i="3" s="1"/>
  <c r="D1549" i="3"/>
  <c r="E1549" i="3" s="1"/>
  <c r="G1550" i="3" l="1"/>
  <c r="D1550" i="3"/>
  <c r="E1550" i="3" s="1"/>
  <c r="H1550" i="3"/>
  <c r="I1550" i="3" s="1"/>
  <c r="B1551" i="3" s="1"/>
  <c r="C1550" i="3"/>
  <c r="G1551" i="3" l="1"/>
  <c r="D1551" i="3"/>
  <c r="E1551" i="3" s="1"/>
  <c r="C1551" i="3"/>
  <c r="H1551" i="3"/>
  <c r="I1551" i="3" s="1"/>
  <c r="B1552" i="3" s="1"/>
  <c r="C1552" i="3" l="1"/>
  <c r="H1552" i="3"/>
  <c r="I1552" i="3" s="1"/>
  <c r="B1553" i="3" s="1"/>
  <c r="D1552" i="3"/>
  <c r="E1552" i="3" s="1"/>
  <c r="G1552" i="3"/>
  <c r="D1553" i="3" l="1"/>
  <c r="E1553" i="3" s="1"/>
  <c r="H1553" i="3"/>
  <c r="I1553" i="3" s="1"/>
  <c r="B1554" i="3" s="1"/>
  <c r="C1553" i="3"/>
  <c r="G1553" i="3"/>
  <c r="G1554" i="3" l="1"/>
  <c r="C1554" i="3"/>
  <c r="D1554" i="3"/>
  <c r="E1554" i="3" s="1"/>
  <c r="H1554" i="3"/>
  <c r="I1554" i="3" s="1"/>
  <c r="B1555" i="3" s="1"/>
  <c r="G1555" i="3" l="1"/>
  <c r="C1555" i="3"/>
  <c r="H1555" i="3"/>
  <c r="I1555" i="3" s="1"/>
  <c r="B1556" i="3" s="1"/>
  <c r="D1555" i="3"/>
  <c r="E1555" i="3" s="1"/>
  <c r="C1556" i="3" l="1"/>
  <c r="D1556" i="3"/>
  <c r="E1556" i="3" s="1"/>
  <c r="G1556" i="3"/>
  <c r="H1556" i="3"/>
  <c r="I1556" i="3" s="1"/>
  <c r="B1557" i="3" s="1"/>
  <c r="D1557" i="3" l="1"/>
  <c r="E1557" i="3" s="1"/>
  <c r="G1557" i="3"/>
  <c r="H1557" i="3"/>
  <c r="I1557" i="3" s="1"/>
  <c r="B1558" i="3" s="1"/>
  <c r="C1557" i="3"/>
  <c r="G1558" i="3" l="1"/>
  <c r="H1558" i="3"/>
  <c r="I1558" i="3" s="1"/>
  <c r="B1559" i="3" s="1"/>
  <c r="D1558" i="3"/>
  <c r="E1558" i="3" s="1"/>
  <c r="C1558" i="3"/>
  <c r="G1559" i="3" l="1"/>
  <c r="H1559" i="3"/>
  <c r="I1559" i="3" s="1"/>
  <c r="B1560" i="3" s="1"/>
  <c r="D1559" i="3"/>
  <c r="E1559" i="3" s="1"/>
  <c r="C1559" i="3"/>
  <c r="C1560" i="3" l="1"/>
  <c r="H1560" i="3"/>
  <c r="I1560" i="3" s="1"/>
  <c r="B1561" i="3" s="1"/>
  <c r="D1560" i="3"/>
  <c r="E1560" i="3" s="1"/>
  <c r="G1560" i="3"/>
  <c r="D1561" i="3" l="1"/>
  <c r="E1561" i="3" s="1"/>
  <c r="H1561" i="3"/>
  <c r="I1561" i="3" s="1"/>
  <c r="B1562" i="3" s="1"/>
  <c r="C1561" i="3"/>
  <c r="G1561" i="3"/>
  <c r="G1562" i="3" l="1"/>
  <c r="C1562" i="3"/>
  <c r="H1562" i="3"/>
  <c r="I1562" i="3" s="1"/>
  <c r="B1563" i="3" s="1"/>
  <c r="D1562" i="3"/>
  <c r="E1562" i="3" s="1"/>
  <c r="G1563" i="3" l="1"/>
  <c r="D1563" i="3"/>
  <c r="E1563" i="3" s="1"/>
  <c r="C1563" i="3"/>
  <c r="H1563" i="3"/>
  <c r="I1563" i="3" s="1"/>
  <c r="B1564" i="3" s="1"/>
  <c r="C1564" i="3" l="1"/>
  <c r="D1564" i="3"/>
  <c r="E1564" i="3" s="1"/>
  <c r="G1564" i="3"/>
  <c r="H1564" i="3"/>
  <c r="I1564" i="3" s="1"/>
  <c r="B1565" i="3" s="1"/>
  <c r="D1565" i="3" l="1"/>
  <c r="E1565" i="3" s="1"/>
  <c r="H1565" i="3"/>
  <c r="I1565" i="3" s="1"/>
  <c r="B1566" i="3" s="1"/>
  <c r="G1565" i="3"/>
  <c r="C1565" i="3"/>
  <c r="G1566" i="3" l="1"/>
  <c r="H1566" i="3"/>
  <c r="I1566" i="3" s="1"/>
  <c r="B1567" i="3" s="1"/>
  <c r="C1566" i="3"/>
  <c r="D1566" i="3"/>
  <c r="E1566" i="3" s="1"/>
  <c r="G1567" i="3" l="1"/>
  <c r="D1567" i="3"/>
  <c r="E1567" i="3" s="1"/>
  <c r="C1567" i="3"/>
  <c r="H1567" i="3"/>
  <c r="I1567" i="3" s="1"/>
  <c r="B1568" i="3" s="1"/>
  <c r="C1568" i="3" l="1"/>
  <c r="H1568" i="3"/>
  <c r="I1568" i="3" s="1"/>
  <c r="B1569" i="3" s="1"/>
  <c r="D1568" i="3"/>
  <c r="E1568" i="3" s="1"/>
  <c r="G1568" i="3"/>
  <c r="D1569" i="3" l="1"/>
  <c r="E1569" i="3" s="1"/>
  <c r="C1569" i="3"/>
  <c r="G1569" i="3"/>
  <c r="H1569" i="3"/>
  <c r="I1569" i="3" s="1"/>
  <c r="B1570" i="3" s="1"/>
  <c r="G1570" i="3" l="1"/>
  <c r="C1570" i="3"/>
  <c r="D1570" i="3"/>
  <c r="E1570" i="3" s="1"/>
  <c r="H1570" i="3"/>
  <c r="I1570" i="3" s="1"/>
  <c r="B1571" i="3" s="1"/>
  <c r="G1571" i="3" l="1"/>
  <c r="C1571" i="3"/>
  <c r="D1571" i="3"/>
  <c r="E1571" i="3" s="1"/>
  <c r="H1571" i="3"/>
  <c r="I1571" i="3" s="1"/>
  <c r="B1572" i="3" s="1"/>
  <c r="C1572" i="3" l="1"/>
  <c r="H1572" i="3"/>
  <c r="I1572" i="3" s="1"/>
  <c r="B1573" i="3" s="1"/>
  <c r="D1572" i="3"/>
  <c r="E1572" i="3" s="1"/>
  <c r="G1572" i="3"/>
  <c r="D1573" i="3" l="1"/>
  <c r="E1573" i="3" s="1"/>
  <c r="G1573" i="3"/>
  <c r="C1573" i="3"/>
  <c r="H1573" i="3"/>
  <c r="I1573" i="3" s="1"/>
  <c r="B1574" i="3" s="1"/>
  <c r="G1574" i="3" l="1"/>
  <c r="H1574" i="3"/>
  <c r="I1574" i="3" s="1"/>
  <c r="B1575" i="3" s="1"/>
  <c r="C1574" i="3"/>
  <c r="D1574" i="3"/>
  <c r="E1574" i="3" s="1"/>
  <c r="G1575" i="3" l="1"/>
  <c r="C1575" i="3"/>
  <c r="D1575" i="3"/>
  <c r="E1575" i="3" s="1"/>
  <c r="H1575" i="3"/>
  <c r="I1575" i="3" s="1"/>
  <c r="B1576" i="3" s="1"/>
  <c r="C1576" i="3" l="1"/>
  <c r="G1576" i="3"/>
  <c r="H1576" i="3"/>
  <c r="I1576" i="3" s="1"/>
  <c r="B1577" i="3" s="1"/>
  <c r="D1576" i="3"/>
  <c r="E1576" i="3" s="1"/>
  <c r="D1577" i="3" l="1"/>
  <c r="E1577" i="3" s="1"/>
  <c r="C1577" i="3"/>
  <c r="G1577" i="3"/>
  <c r="H1577" i="3"/>
  <c r="I1577" i="3" s="1"/>
  <c r="B1578" i="3" s="1"/>
  <c r="G1578" i="3" l="1"/>
  <c r="H1578" i="3"/>
  <c r="I1578" i="3" s="1"/>
  <c r="B1579" i="3" s="1"/>
  <c r="C1578" i="3"/>
  <c r="D1578" i="3"/>
  <c r="E1578" i="3" s="1"/>
  <c r="G1579" i="3" l="1"/>
  <c r="C1579" i="3"/>
  <c r="H1579" i="3"/>
  <c r="I1579" i="3" s="1"/>
  <c r="B1580" i="3" s="1"/>
  <c r="D1579" i="3"/>
  <c r="E1579" i="3" s="1"/>
  <c r="C1580" i="3" l="1"/>
  <c r="H1580" i="3"/>
  <c r="I1580" i="3" s="1"/>
  <c r="B1581" i="3" s="1"/>
  <c r="D1580" i="3"/>
  <c r="E1580" i="3" s="1"/>
  <c r="G1580" i="3"/>
  <c r="D1581" i="3" l="1"/>
  <c r="E1581" i="3" s="1"/>
  <c r="G1581" i="3"/>
  <c r="C1581" i="3"/>
  <c r="H1581" i="3"/>
  <c r="I1581" i="3" s="1"/>
  <c r="B1582" i="3" s="1"/>
  <c r="G1582" i="3" l="1"/>
  <c r="D1582" i="3"/>
  <c r="E1582" i="3" s="1"/>
  <c r="H1582" i="3"/>
  <c r="I1582" i="3" s="1"/>
  <c r="B1583" i="3" s="1"/>
  <c r="C1582" i="3"/>
  <c r="G1583" i="3" l="1"/>
  <c r="D1583" i="3"/>
  <c r="E1583" i="3" s="1"/>
  <c r="C1583" i="3"/>
  <c r="H1583" i="3"/>
  <c r="I1583" i="3" s="1"/>
  <c r="B1584" i="3" s="1"/>
  <c r="C1584" i="3" l="1"/>
  <c r="D1584" i="3"/>
  <c r="E1584" i="3" s="1"/>
  <c r="H1584" i="3"/>
  <c r="I1584" i="3" s="1"/>
  <c r="B1585" i="3" s="1"/>
  <c r="G1584" i="3"/>
  <c r="D1585" i="3" l="1"/>
  <c r="E1585" i="3" s="1"/>
  <c r="H1585" i="3"/>
  <c r="I1585" i="3" s="1"/>
  <c r="B1586" i="3" s="1"/>
  <c r="C1585" i="3"/>
  <c r="G1585" i="3"/>
  <c r="G1586" i="3" l="1"/>
  <c r="C1586" i="3"/>
  <c r="D1586" i="3"/>
  <c r="E1586" i="3" s="1"/>
  <c r="H1586" i="3"/>
  <c r="I1586" i="3" s="1"/>
  <c r="B1587" i="3" s="1"/>
  <c r="G1587" i="3" l="1"/>
  <c r="H1587" i="3"/>
  <c r="I1587" i="3" s="1"/>
  <c r="B1588" i="3" s="1"/>
  <c r="D1587" i="3"/>
  <c r="E1587" i="3" s="1"/>
  <c r="C1587" i="3"/>
  <c r="C1588" i="3" l="1"/>
  <c r="H1588" i="3"/>
  <c r="I1588" i="3" s="1"/>
  <c r="B1589" i="3" s="1"/>
  <c r="D1588" i="3"/>
  <c r="E1588" i="3" s="1"/>
  <c r="G1588" i="3"/>
  <c r="D1589" i="3" l="1"/>
  <c r="E1589" i="3" s="1"/>
  <c r="H1589" i="3"/>
  <c r="I1589" i="3" s="1"/>
  <c r="B1590" i="3" s="1"/>
  <c r="C1589" i="3"/>
  <c r="G1589" i="3"/>
  <c r="G1590" i="3" l="1"/>
  <c r="C1590" i="3"/>
  <c r="H1590" i="3"/>
  <c r="I1590" i="3" s="1"/>
  <c r="B1591" i="3" s="1"/>
  <c r="D1590" i="3"/>
  <c r="E1590" i="3" s="1"/>
  <c r="G1591" i="3" l="1"/>
  <c r="C1591" i="3"/>
  <c r="H1591" i="3"/>
  <c r="I1591" i="3" s="1"/>
  <c r="B1592" i="3" s="1"/>
  <c r="D1591" i="3"/>
  <c r="E1591" i="3" s="1"/>
  <c r="C1592" i="3" l="1"/>
  <c r="H1592" i="3"/>
  <c r="I1592" i="3" s="1"/>
  <c r="B1593" i="3" s="1"/>
  <c r="D1592" i="3"/>
  <c r="E1592" i="3" s="1"/>
  <c r="G1592" i="3"/>
  <c r="D1593" i="3" l="1"/>
  <c r="E1593" i="3" s="1"/>
  <c r="C1593" i="3"/>
  <c r="G1593" i="3"/>
  <c r="H1593" i="3"/>
  <c r="I1593" i="3" s="1"/>
  <c r="B1594" i="3" s="1"/>
  <c r="G1594" i="3" l="1"/>
  <c r="D1594" i="3"/>
  <c r="E1594" i="3" s="1"/>
  <c r="C1594" i="3"/>
  <c r="H1594" i="3"/>
  <c r="I1594" i="3" s="1"/>
  <c r="B1595" i="3" s="1"/>
  <c r="G1595" i="3" l="1"/>
  <c r="D1595" i="3"/>
  <c r="E1595" i="3" s="1"/>
  <c r="C1595" i="3"/>
  <c r="H1595" i="3"/>
  <c r="I1595" i="3" s="1"/>
  <c r="B1596" i="3" s="1"/>
  <c r="C1596" i="3" l="1"/>
  <c r="H1596" i="3"/>
  <c r="I1596" i="3" s="1"/>
  <c r="B1597" i="3" s="1"/>
  <c r="D1596" i="3"/>
  <c r="E1596" i="3" s="1"/>
  <c r="G1596" i="3"/>
  <c r="D1597" i="3" l="1"/>
  <c r="E1597" i="3" s="1"/>
  <c r="C1597" i="3"/>
  <c r="H1597" i="3"/>
  <c r="I1597" i="3" s="1"/>
  <c r="B1598" i="3" s="1"/>
  <c r="G1597" i="3"/>
  <c r="G1598" i="3" l="1"/>
  <c r="H1598" i="3"/>
  <c r="I1598" i="3" s="1"/>
  <c r="B1599" i="3" s="1"/>
  <c r="C1598" i="3"/>
  <c r="D1598" i="3"/>
  <c r="E1598" i="3" s="1"/>
  <c r="G1599" i="3" l="1"/>
  <c r="C1599" i="3"/>
  <c r="H1599" i="3"/>
  <c r="I1599" i="3" s="1"/>
  <c r="B1600" i="3" s="1"/>
  <c r="D1599" i="3"/>
  <c r="E1599" i="3" s="1"/>
  <c r="C1600" i="3" l="1"/>
  <c r="H1600" i="3"/>
  <c r="I1600" i="3" s="1"/>
  <c r="B1601" i="3" s="1"/>
  <c r="D1600" i="3"/>
  <c r="E1600" i="3" s="1"/>
  <c r="G1600" i="3"/>
  <c r="D1601" i="3" l="1"/>
  <c r="E1601" i="3" s="1"/>
  <c r="G1601" i="3"/>
  <c r="H1601" i="3"/>
  <c r="I1601" i="3" s="1"/>
  <c r="B1602" i="3" s="1"/>
  <c r="C1601" i="3"/>
  <c r="G1602" i="3" l="1"/>
  <c r="H1602" i="3"/>
  <c r="I1602" i="3" s="1"/>
  <c r="B1603" i="3" s="1"/>
  <c r="C1602" i="3"/>
  <c r="D1602" i="3"/>
  <c r="E1602" i="3" s="1"/>
  <c r="G1603" i="3" l="1"/>
  <c r="C1603" i="3"/>
  <c r="D1603" i="3"/>
  <c r="E1603" i="3" s="1"/>
  <c r="H1603" i="3"/>
  <c r="I1603" i="3" s="1"/>
  <c r="B1604" i="3" s="1"/>
  <c r="C1604" i="3" l="1"/>
  <c r="D1604" i="3"/>
  <c r="E1604" i="3" s="1"/>
  <c r="G1604" i="3"/>
  <c r="H1604" i="3"/>
  <c r="I1604" i="3" s="1"/>
  <c r="B1605" i="3" s="1"/>
  <c r="D1605" i="3" l="1"/>
  <c r="E1605" i="3" s="1"/>
  <c r="H1605" i="3"/>
  <c r="I1605" i="3" s="1"/>
  <c r="B1606" i="3" s="1"/>
  <c r="C1605" i="3"/>
  <c r="G1605" i="3"/>
  <c r="G1606" i="3" l="1"/>
  <c r="H1606" i="3"/>
  <c r="I1606" i="3" s="1"/>
  <c r="B1607" i="3" s="1"/>
  <c r="D1606" i="3"/>
  <c r="E1606" i="3" s="1"/>
  <c r="C1606" i="3"/>
  <c r="G1607" i="3" l="1"/>
  <c r="D1607" i="3"/>
  <c r="E1607" i="3" s="1"/>
  <c r="H1607" i="3"/>
  <c r="I1607" i="3" s="1"/>
  <c r="B1608" i="3" s="1"/>
  <c r="C1607" i="3"/>
  <c r="C1608" i="3" l="1"/>
  <c r="H1608" i="3"/>
  <c r="I1608" i="3" s="1"/>
  <c r="B1609" i="3" s="1"/>
  <c r="D1608" i="3"/>
  <c r="E1608" i="3" s="1"/>
  <c r="G1608" i="3"/>
  <c r="D1609" i="3" l="1"/>
  <c r="E1609" i="3" s="1"/>
  <c r="C1609" i="3"/>
  <c r="G1609" i="3"/>
  <c r="H1609" i="3"/>
  <c r="I1609" i="3" s="1"/>
  <c r="B1610" i="3" s="1"/>
  <c r="G1610" i="3" l="1"/>
  <c r="D1610" i="3"/>
  <c r="E1610" i="3" s="1"/>
  <c r="C1610" i="3"/>
  <c r="H1610" i="3"/>
  <c r="I1610" i="3" s="1"/>
  <c r="B1611" i="3" s="1"/>
  <c r="G1611" i="3" l="1"/>
  <c r="D1611" i="3"/>
  <c r="E1611" i="3" s="1"/>
  <c r="C1611" i="3"/>
  <c r="H1611" i="3"/>
  <c r="I1611" i="3" s="1"/>
  <c r="B1612" i="3" s="1"/>
  <c r="C1612" i="3" l="1"/>
  <c r="H1612" i="3"/>
  <c r="I1612" i="3" s="1"/>
  <c r="B1613" i="3" s="1"/>
  <c r="D1612" i="3"/>
  <c r="E1612" i="3" s="1"/>
  <c r="G1612" i="3"/>
  <c r="D1613" i="3" l="1"/>
  <c r="E1613" i="3" s="1"/>
  <c r="H1613" i="3"/>
  <c r="I1613" i="3" s="1"/>
  <c r="B1614" i="3" s="1"/>
  <c r="C1613" i="3"/>
  <c r="G1613" i="3"/>
  <c r="G1614" i="3" l="1"/>
  <c r="H1614" i="3"/>
  <c r="I1614" i="3" s="1"/>
  <c r="B1615" i="3" s="1"/>
  <c r="D1614" i="3"/>
  <c r="E1614" i="3" s="1"/>
  <c r="C1614" i="3"/>
  <c r="G1615" i="3" l="1"/>
  <c r="D1615" i="3"/>
  <c r="E1615" i="3" s="1"/>
  <c r="C1615" i="3"/>
  <c r="H1615" i="3"/>
  <c r="I1615" i="3" s="1"/>
  <c r="B1616" i="3" s="1"/>
  <c r="C1616" i="3" l="1"/>
  <c r="D1616" i="3"/>
  <c r="E1616" i="3" s="1"/>
  <c r="G1616" i="3"/>
  <c r="H1616" i="3"/>
  <c r="I1616" i="3" s="1"/>
  <c r="B1617" i="3" s="1"/>
  <c r="D1617" i="3" l="1"/>
  <c r="E1617" i="3" s="1"/>
  <c r="C1617" i="3"/>
  <c r="G1617" i="3"/>
  <c r="H1617" i="3"/>
  <c r="I1617" i="3" s="1"/>
  <c r="B1618" i="3" s="1"/>
  <c r="G1618" i="3" l="1"/>
  <c r="C1618" i="3"/>
  <c r="D1618" i="3"/>
  <c r="E1618" i="3" s="1"/>
  <c r="H1618" i="3"/>
  <c r="I1618" i="3" s="1"/>
  <c r="B1619" i="3" s="1"/>
  <c r="G1619" i="3" l="1"/>
  <c r="H1619" i="3"/>
  <c r="I1619" i="3" s="1"/>
  <c r="B1620" i="3" s="1"/>
  <c r="D1619" i="3"/>
  <c r="E1619" i="3" s="1"/>
  <c r="C1619" i="3"/>
  <c r="C1620" i="3" l="1"/>
  <c r="H1620" i="3"/>
  <c r="I1620" i="3" s="1"/>
  <c r="B1621" i="3" s="1"/>
  <c r="D1620" i="3"/>
  <c r="E1620" i="3" s="1"/>
  <c r="G1620" i="3"/>
  <c r="D1621" i="3" l="1"/>
  <c r="E1621" i="3" s="1"/>
  <c r="G1621" i="3"/>
  <c r="H1621" i="3"/>
  <c r="I1621" i="3" s="1"/>
  <c r="B1622" i="3" s="1"/>
  <c r="C1621" i="3"/>
  <c r="G1622" i="3" l="1"/>
  <c r="H1622" i="3"/>
  <c r="I1622" i="3" s="1"/>
  <c r="B1623" i="3" s="1"/>
  <c r="D1622" i="3"/>
  <c r="E1622" i="3" s="1"/>
  <c r="C1622" i="3"/>
  <c r="G1623" i="3" l="1"/>
  <c r="C1623" i="3"/>
  <c r="H1623" i="3"/>
  <c r="I1623" i="3" s="1"/>
  <c r="B1624" i="3" s="1"/>
  <c r="D1623" i="3"/>
  <c r="E1623" i="3" s="1"/>
  <c r="C1624" i="3" l="1"/>
  <c r="H1624" i="3"/>
  <c r="I1624" i="3" s="1"/>
  <c r="B1625" i="3" s="1"/>
  <c r="D1624" i="3"/>
  <c r="E1624" i="3" s="1"/>
  <c r="G1624" i="3"/>
  <c r="D1625" i="3" l="1"/>
  <c r="E1625" i="3" s="1"/>
  <c r="C1625" i="3"/>
  <c r="G1625" i="3"/>
  <c r="H1625" i="3"/>
  <c r="I1625" i="3" s="1"/>
  <c r="B1626" i="3" s="1"/>
  <c r="G1626" i="3" l="1"/>
  <c r="H1626" i="3"/>
  <c r="I1626" i="3" s="1"/>
  <c r="B1627" i="3" s="1"/>
  <c r="C1626" i="3"/>
  <c r="D1626" i="3"/>
  <c r="E1626" i="3" s="1"/>
  <c r="G1627" i="3" l="1"/>
  <c r="C1627" i="3"/>
  <c r="D1627" i="3"/>
  <c r="E1627" i="3" s="1"/>
  <c r="H1627" i="3"/>
  <c r="I1627" i="3" s="1"/>
  <c r="B1628" i="3" s="1"/>
  <c r="C1628" i="3" l="1"/>
  <c r="H1628" i="3"/>
  <c r="I1628" i="3" s="1"/>
  <c r="B1629" i="3" s="1"/>
  <c r="D1628" i="3"/>
  <c r="E1628" i="3" s="1"/>
  <c r="G1628" i="3"/>
  <c r="D1629" i="3" l="1"/>
  <c r="E1629" i="3" s="1"/>
  <c r="G1629" i="3"/>
  <c r="C1629" i="3"/>
  <c r="H1629" i="3"/>
  <c r="I1629" i="3" s="1"/>
  <c r="B1630" i="3" s="1"/>
  <c r="G1630" i="3" l="1"/>
  <c r="D1630" i="3"/>
  <c r="E1630" i="3" s="1"/>
  <c r="H1630" i="3"/>
  <c r="I1630" i="3" s="1"/>
  <c r="B1631" i="3" s="1"/>
  <c r="C1630" i="3"/>
  <c r="G1631" i="3" l="1"/>
  <c r="H1631" i="3"/>
  <c r="I1631" i="3" s="1"/>
  <c r="B1632" i="3" s="1"/>
  <c r="D1631" i="3"/>
  <c r="E1631" i="3" s="1"/>
  <c r="C1631" i="3"/>
  <c r="C1632" i="3" l="1"/>
  <c r="H1632" i="3"/>
  <c r="I1632" i="3" s="1"/>
  <c r="B1633" i="3" s="1"/>
  <c r="D1632" i="3"/>
  <c r="E1632" i="3" s="1"/>
  <c r="G1632" i="3"/>
  <c r="D1633" i="3" l="1"/>
  <c r="E1633" i="3" s="1"/>
  <c r="C1633" i="3"/>
  <c r="H1633" i="3"/>
  <c r="I1633" i="3" s="1"/>
  <c r="B1634" i="3" s="1"/>
  <c r="G1633" i="3"/>
  <c r="G1634" i="3" l="1"/>
  <c r="C1634" i="3"/>
  <c r="D1634" i="3"/>
  <c r="E1634" i="3" s="1"/>
  <c r="H1634" i="3"/>
  <c r="I1634" i="3" s="1"/>
  <c r="B1635" i="3" s="1"/>
  <c r="C1635" i="3" l="1"/>
  <c r="D1635" i="3"/>
  <c r="E1635" i="3" s="1"/>
  <c r="H1635" i="3"/>
  <c r="I1635" i="3" s="1"/>
  <c r="B1636" i="3" s="1"/>
  <c r="G1635" i="3"/>
  <c r="D1636" i="3" l="1"/>
  <c r="E1636" i="3" s="1"/>
  <c r="G1636" i="3"/>
  <c r="H1636" i="3"/>
  <c r="I1636" i="3" s="1"/>
  <c r="B1637" i="3" s="1"/>
  <c r="C1636" i="3"/>
  <c r="G1637" i="3" l="1"/>
  <c r="C1637" i="3"/>
  <c r="H1637" i="3"/>
  <c r="I1637" i="3" s="1"/>
  <c r="B1638" i="3" s="1"/>
  <c r="D1637" i="3"/>
  <c r="E1637" i="3" s="1"/>
  <c r="G1638" i="3" l="1"/>
  <c r="C1638" i="3"/>
  <c r="H1638" i="3"/>
  <c r="I1638" i="3" s="1"/>
  <c r="B1639" i="3" s="1"/>
  <c r="D1638" i="3"/>
  <c r="E1638" i="3" s="1"/>
  <c r="C1639" i="3" l="1"/>
  <c r="G1639" i="3"/>
  <c r="H1639" i="3"/>
  <c r="I1639" i="3" s="1"/>
  <c r="B1640" i="3" s="1"/>
  <c r="D1639" i="3"/>
  <c r="E1639" i="3" s="1"/>
  <c r="D1640" i="3" l="1"/>
  <c r="E1640" i="3" s="1"/>
  <c r="G1640" i="3"/>
  <c r="C1640" i="3"/>
  <c r="H1640" i="3"/>
  <c r="I1640" i="3" s="1"/>
  <c r="B1641" i="3" s="1"/>
  <c r="C1641" i="3" l="1"/>
  <c r="H1641" i="3"/>
  <c r="I1641" i="3" s="1"/>
  <c r="B1642" i="3" s="1"/>
  <c r="D1641" i="3"/>
  <c r="E1641" i="3" s="1"/>
  <c r="G1641" i="3"/>
  <c r="G1642" i="3" l="1"/>
  <c r="C1642" i="3"/>
  <c r="H1642" i="3"/>
  <c r="I1642" i="3" s="1"/>
  <c r="B1643" i="3" s="1"/>
  <c r="D1642" i="3"/>
  <c r="E1642" i="3" s="1"/>
  <c r="C1643" i="3" l="1"/>
  <c r="D1643" i="3"/>
  <c r="E1643" i="3" s="1"/>
  <c r="H1643" i="3"/>
  <c r="I1643" i="3" s="1"/>
  <c r="B1644" i="3" s="1"/>
  <c r="G1643" i="3"/>
  <c r="D1644" i="3" l="1"/>
  <c r="E1644" i="3" s="1"/>
  <c r="G1644" i="3"/>
  <c r="C1644" i="3"/>
  <c r="H1644" i="3"/>
  <c r="I1644" i="3" s="1"/>
  <c r="B1645" i="3" s="1"/>
  <c r="G1645" i="3" l="1"/>
  <c r="H1645" i="3"/>
  <c r="I1645" i="3" s="1"/>
  <c r="B1646" i="3" s="1"/>
  <c r="D1645" i="3"/>
  <c r="E1645" i="3" s="1"/>
  <c r="C1645" i="3"/>
  <c r="G1646" i="3" l="1"/>
  <c r="C1646" i="3"/>
  <c r="H1646" i="3"/>
  <c r="I1646" i="3" s="1"/>
  <c r="B1647" i="3" s="1"/>
  <c r="D1646" i="3"/>
  <c r="E1646" i="3" s="1"/>
  <c r="C1647" i="3" l="1"/>
  <c r="H1647" i="3"/>
  <c r="I1647" i="3" s="1"/>
  <c r="B1648" i="3" s="1"/>
  <c r="D1647" i="3"/>
  <c r="E1647" i="3" s="1"/>
  <c r="G1647" i="3"/>
  <c r="D1648" i="3" l="1"/>
  <c r="E1648" i="3" s="1"/>
  <c r="G1648" i="3"/>
  <c r="H1648" i="3"/>
  <c r="I1648" i="3" s="1"/>
  <c r="B1649" i="3" s="1"/>
  <c r="C1648" i="3"/>
  <c r="G1649" i="3" l="1"/>
  <c r="C1649" i="3"/>
  <c r="D1649" i="3"/>
  <c r="E1649" i="3" s="1"/>
  <c r="H1649" i="3"/>
  <c r="I1649" i="3" s="1"/>
  <c r="B1650" i="3" s="1"/>
  <c r="G1650" i="3" l="1"/>
  <c r="C1650" i="3"/>
  <c r="D1650" i="3"/>
  <c r="E1650" i="3" s="1"/>
  <c r="H1650" i="3"/>
  <c r="I1650" i="3" s="1"/>
  <c r="B1651" i="3" s="1"/>
  <c r="C1651" i="3" l="1"/>
  <c r="D1651" i="3"/>
  <c r="E1651" i="3" s="1"/>
  <c r="G1651" i="3"/>
  <c r="H1651" i="3"/>
  <c r="I1651" i="3" s="1"/>
  <c r="I10" i="3"/>
  <c r="I11" i="3" s="1"/>
  <c r="I7" i="3" l="1"/>
  <c r="I8" i="3"/>
  <c r="I9" i="3" s="1"/>
  <c r="H26" i="8" l="1"/>
  <c r="I26" i="8" s="1"/>
  <c r="B27" i="8" l="1"/>
  <c r="D27" i="8" s="1"/>
  <c r="E27" i="8" s="1"/>
  <c r="G27" i="8" l="1"/>
  <c r="C27" i="8"/>
  <c r="H27" i="8" l="1"/>
  <c r="I27" i="8" s="1"/>
  <c r="B28" i="8" l="1"/>
  <c r="D28" i="8" s="1"/>
  <c r="E28" i="8" s="1"/>
  <c r="C28" i="8" l="1"/>
  <c r="G28" i="8"/>
  <c r="H28" i="8" l="1"/>
  <c r="I28" i="8" s="1"/>
  <c r="B29" i="8" l="1"/>
  <c r="D29" i="8" s="1"/>
  <c r="E29" i="8" s="1"/>
  <c r="C29" i="8" l="1"/>
  <c r="G29" i="8"/>
  <c r="H29" i="8" l="1"/>
  <c r="I29" i="8" s="1"/>
  <c r="B30" i="8" l="1"/>
  <c r="D30" i="8" s="1"/>
  <c r="E30" i="8" s="1"/>
  <c r="C30" i="8" l="1"/>
  <c r="G30" i="8"/>
  <c r="H30" i="8" l="1"/>
  <c r="I30" i="8" s="1"/>
  <c r="B31" i="8" l="1"/>
  <c r="D31" i="8" s="1"/>
  <c r="E31" i="8" s="1"/>
  <c r="G31" i="8" l="1"/>
  <c r="H31" i="8" s="1"/>
  <c r="I31" i="8" s="1"/>
  <c r="C31" i="8"/>
  <c r="B32" i="8" l="1"/>
  <c r="D32" i="8" s="1"/>
  <c r="E32" i="8" s="1"/>
  <c r="C32" i="8" l="1"/>
  <c r="G32" i="8"/>
  <c r="H32" i="8" l="1"/>
  <c r="I32" i="8" s="1"/>
  <c r="B33" i="8" l="1"/>
  <c r="D33" i="8" s="1"/>
  <c r="E33" i="8" s="1"/>
  <c r="C33" i="8" l="1"/>
  <c r="G33" i="8"/>
  <c r="H33" i="8" l="1"/>
  <c r="I33" i="8" s="1"/>
  <c r="B34" i="8" l="1"/>
  <c r="D34" i="8" s="1"/>
  <c r="E34" i="8" s="1"/>
  <c r="G34" i="8" l="1"/>
  <c r="C34" i="8"/>
  <c r="H34" i="8" l="1"/>
  <c r="I34" i="8" s="1"/>
  <c r="B35" i="8" l="1"/>
  <c r="D35" i="8" s="1"/>
  <c r="E35" i="8" s="1"/>
  <c r="G35" i="8" l="1"/>
  <c r="H35" i="8" s="1"/>
  <c r="I35" i="8" s="1"/>
  <c r="C35" i="8"/>
  <c r="B36" i="8" l="1"/>
  <c r="D36" i="8" s="1"/>
  <c r="E36" i="8" s="1"/>
  <c r="C36" i="8" l="1"/>
  <c r="G36" i="8"/>
  <c r="H36" i="8" s="1"/>
  <c r="I36" i="8" s="1"/>
  <c r="B37" i="8" l="1"/>
  <c r="D37" i="8" s="1"/>
  <c r="E37" i="8" s="1"/>
  <c r="G37" i="8" l="1"/>
  <c r="H37" i="8" s="1"/>
  <c r="I37" i="8" s="1"/>
  <c r="C37" i="8"/>
  <c r="B38" i="8" l="1"/>
  <c r="D38" i="8" s="1"/>
  <c r="E38" i="8" s="1"/>
  <c r="G38" i="8" l="1"/>
  <c r="C38" i="8"/>
  <c r="H38" i="8" l="1"/>
  <c r="I38" i="8" s="1"/>
  <c r="B39" i="8" l="1"/>
  <c r="D39" i="8" s="1"/>
  <c r="E39" i="8" s="1"/>
  <c r="G39" i="8" l="1"/>
  <c r="C39" i="8"/>
  <c r="H39" i="8" l="1"/>
  <c r="I39" i="8" s="1"/>
  <c r="B40" i="8" l="1"/>
  <c r="D40" i="8" s="1"/>
  <c r="E40" i="8" s="1"/>
  <c r="C40" i="8" l="1"/>
  <c r="G40" i="8"/>
  <c r="H40" i="8" l="1"/>
  <c r="I40" i="8" s="1"/>
  <c r="B41" i="8" l="1"/>
  <c r="D41" i="8" s="1"/>
  <c r="E41" i="8" s="1"/>
  <c r="C41" i="8" l="1"/>
  <c r="G41" i="8"/>
  <c r="H41" i="8" s="1"/>
  <c r="I41" i="8" s="1"/>
  <c r="B42" i="8" l="1"/>
  <c r="D42" i="8" s="1"/>
  <c r="E42" i="8" s="1"/>
  <c r="C42" i="8" l="1"/>
  <c r="G42" i="8"/>
  <c r="H42" i="8" l="1"/>
  <c r="I42" i="8" s="1"/>
  <c r="B43" i="8" l="1"/>
  <c r="D43" i="8" s="1"/>
  <c r="E43" i="8" s="1"/>
  <c r="G43" i="8" l="1"/>
  <c r="C43" i="8"/>
  <c r="H43" i="8" l="1"/>
  <c r="I43" i="8" s="1"/>
  <c r="B44" i="8" s="1"/>
  <c r="D44" i="8" s="1"/>
  <c r="E44" i="8" s="1"/>
  <c r="C44" i="8" l="1"/>
  <c r="G44" i="8"/>
  <c r="H44" i="8" l="1"/>
  <c r="I44" i="8" s="1"/>
  <c r="B45" i="8" l="1"/>
  <c r="D45" i="8" s="1"/>
  <c r="E45" i="8" s="1"/>
  <c r="G45" i="8" l="1"/>
  <c r="H45" i="8" s="1"/>
  <c r="I45" i="8" s="1"/>
  <c r="C45" i="8"/>
  <c r="B46" i="8" l="1"/>
  <c r="D46" i="8" s="1"/>
  <c r="E46" i="8" s="1"/>
  <c r="C46" i="8" l="1"/>
  <c r="G46" i="8"/>
  <c r="H46" i="8" s="1"/>
  <c r="I46" i="8" s="1"/>
  <c r="B47" i="8" l="1"/>
  <c r="D47" i="8" s="1"/>
  <c r="E47" i="8" s="1"/>
  <c r="G47" i="8" l="1"/>
  <c r="C47" i="8"/>
  <c r="H47" i="8" l="1"/>
  <c r="I47" i="8" s="1"/>
  <c r="B48" i="8" s="1"/>
  <c r="D48" i="8" s="1"/>
  <c r="E48" i="8" s="1"/>
  <c r="C48" i="8" l="1"/>
  <c r="G48" i="8"/>
  <c r="H48" i="8" l="1"/>
  <c r="I48" i="8" s="1"/>
  <c r="B49" i="8" l="1"/>
  <c r="D49" i="8" s="1"/>
  <c r="E49" i="8" s="1"/>
  <c r="G49" i="8" l="1"/>
  <c r="C49" i="8"/>
  <c r="H49" i="8" l="1"/>
  <c r="I49" i="8" s="1"/>
  <c r="B50" i="8" l="1"/>
  <c r="D50" i="8" s="1"/>
  <c r="E50" i="8" s="1"/>
  <c r="G50" i="8" l="1"/>
  <c r="H50" i="8" s="1"/>
  <c r="I50" i="8" s="1"/>
  <c r="C50" i="8"/>
  <c r="B51" i="8" l="1"/>
  <c r="D51" i="8" s="1"/>
  <c r="E51" i="8" s="1"/>
  <c r="G51" i="8" l="1"/>
  <c r="C51" i="8"/>
  <c r="H51" i="8" l="1"/>
  <c r="I51" i="8" s="1"/>
  <c r="B52" i="8" l="1"/>
  <c r="D52" i="8" s="1"/>
  <c r="E52" i="8" s="1"/>
  <c r="C52" i="8" l="1"/>
  <c r="G52" i="8"/>
  <c r="H52" i="8" l="1"/>
  <c r="I52" i="8" s="1"/>
  <c r="B53" i="8" l="1"/>
  <c r="D53" i="8" s="1"/>
  <c r="E53" i="8" s="1"/>
  <c r="G53" i="8" l="1"/>
  <c r="C53" i="8"/>
  <c r="H53" i="8" l="1"/>
  <c r="I53" i="8" s="1"/>
  <c r="B54" i="8" s="1"/>
  <c r="D54" i="8" s="1"/>
  <c r="E54" i="8" s="1"/>
  <c r="G54" i="8" l="1"/>
  <c r="C54" i="8"/>
  <c r="H54" i="8" l="1"/>
  <c r="I54" i="8" s="1"/>
  <c r="B55" i="8" s="1"/>
  <c r="D55" i="8" s="1"/>
  <c r="E55" i="8" s="1"/>
  <c r="G55" i="8" l="1"/>
  <c r="C55" i="8"/>
  <c r="H55" i="8" l="1"/>
  <c r="I55" i="8" s="1"/>
  <c r="B56" i="8" l="1"/>
  <c r="D56" i="8" s="1"/>
  <c r="E56" i="8" s="1"/>
  <c r="G56" i="8" l="1"/>
  <c r="C56" i="8"/>
  <c r="H56" i="8" l="1"/>
  <c r="I56" i="8" s="1"/>
  <c r="B57" i="8" l="1"/>
  <c r="D57" i="8" s="1"/>
  <c r="E57" i="8" s="1"/>
  <c r="G57" i="8" l="1"/>
  <c r="C57" i="8"/>
  <c r="H57" i="8" l="1"/>
  <c r="I57" i="8" s="1"/>
  <c r="B58" i="8" s="1"/>
  <c r="D58" i="8" s="1"/>
  <c r="E58" i="8" s="1"/>
  <c r="G58" i="8" l="1"/>
  <c r="C58" i="8"/>
  <c r="H58" i="8" l="1"/>
  <c r="I58" i="8" s="1"/>
  <c r="B59" i="8" l="1"/>
  <c r="D59" i="8" s="1"/>
  <c r="E59" i="8" s="1"/>
  <c r="G59" i="8" l="1"/>
  <c r="C59" i="8"/>
  <c r="H59" i="8" l="1"/>
  <c r="I59" i="8" s="1"/>
  <c r="B60" i="8" l="1"/>
  <c r="D60" i="8" s="1"/>
  <c r="E60" i="8" s="1"/>
  <c r="G60" i="8" l="1"/>
  <c r="C60" i="8"/>
  <c r="H60" i="8" l="1"/>
  <c r="I60" i="8" s="1"/>
  <c r="B61" i="8" s="1"/>
  <c r="D61" i="8" s="1"/>
  <c r="E61" i="8" s="1"/>
  <c r="G61" i="8" l="1"/>
  <c r="C61" i="8"/>
  <c r="H61" i="8" l="1"/>
  <c r="I61" i="8" s="1"/>
  <c r="B62" i="8" l="1"/>
  <c r="D62" i="8" s="1"/>
  <c r="E62" i="8" s="1"/>
  <c r="G62" i="8" l="1"/>
  <c r="H62" i="8" s="1"/>
  <c r="I62" i="8" s="1"/>
  <c r="C62" i="8"/>
  <c r="B63" i="8" l="1"/>
  <c r="D63" i="8" s="1"/>
  <c r="E63" i="8" s="1"/>
  <c r="G63" i="8" l="1"/>
  <c r="C63" i="8"/>
  <c r="H63" i="8" l="1"/>
  <c r="I63" i="8" s="1"/>
  <c r="B64" i="8" l="1"/>
  <c r="D64" i="8" s="1"/>
  <c r="E64" i="8" s="1"/>
  <c r="G64" i="8" l="1"/>
  <c r="C64" i="8"/>
  <c r="H64" i="8" l="1"/>
  <c r="I64" i="8" s="1"/>
  <c r="B65" i="8" s="1"/>
  <c r="D65" i="8" l="1"/>
  <c r="E65" i="8" s="1"/>
  <c r="G65" i="8"/>
  <c r="C65" i="8"/>
  <c r="H65" i="8" l="1"/>
  <c r="I65" i="8" s="1"/>
  <c r="B66" i="8" s="1"/>
  <c r="D66" i="8" s="1"/>
  <c r="E66" i="8" s="1"/>
  <c r="G66" i="8" l="1"/>
  <c r="C66" i="8"/>
  <c r="H66" i="8" l="1"/>
  <c r="I66" i="8" s="1"/>
  <c r="B67" i="8" l="1"/>
  <c r="D67" i="8" s="1"/>
  <c r="E67" i="8" s="1"/>
  <c r="G67" i="8" l="1"/>
  <c r="C67" i="8"/>
  <c r="H67" i="8" l="1"/>
  <c r="I67" i="8" s="1"/>
  <c r="B68" i="8" l="1"/>
  <c r="D68" i="8" s="1"/>
  <c r="E68" i="8" s="1"/>
  <c r="C68" i="8" l="1"/>
  <c r="G68" i="8"/>
  <c r="H68" i="8" l="1"/>
  <c r="I68" i="8" s="1"/>
  <c r="B69" i="8" l="1"/>
  <c r="D69" i="8" s="1"/>
  <c r="E69" i="8" s="1"/>
  <c r="C69" i="8" l="1"/>
  <c r="G69" i="8"/>
  <c r="H69" i="8" s="1"/>
  <c r="I69" i="8" s="1"/>
  <c r="B70" i="8" l="1"/>
  <c r="D70" i="8" s="1"/>
  <c r="E70" i="8" s="1"/>
  <c r="G70" i="8" l="1"/>
  <c r="C70" i="8"/>
  <c r="H70" i="8" l="1"/>
  <c r="I70" i="8" s="1"/>
  <c r="B71" i="8" l="1"/>
  <c r="D71" i="8" s="1"/>
  <c r="E71" i="8" s="1"/>
  <c r="C71" i="8" l="1"/>
  <c r="G71" i="8"/>
  <c r="H71" i="8" l="1"/>
  <c r="I71" i="8" s="1"/>
  <c r="B72" i="8" l="1"/>
  <c r="D72" i="8" s="1"/>
  <c r="E72" i="8" s="1"/>
  <c r="C72" i="8" l="1"/>
  <c r="G72" i="8"/>
  <c r="H72" i="8" s="1"/>
  <c r="I72" i="8" s="1"/>
  <c r="B73" i="8" l="1"/>
  <c r="D73" i="8" s="1"/>
  <c r="E73" i="8" s="1"/>
  <c r="C73" i="8" l="1"/>
  <c r="G73" i="8"/>
  <c r="H73" i="8" l="1"/>
  <c r="I73" i="8" s="1"/>
  <c r="B74" i="8" l="1"/>
  <c r="D74" i="8" s="1"/>
  <c r="E74" i="8" s="1"/>
  <c r="C74" i="8" l="1"/>
  <c r="G74" i="8"/>
  <c r="H74" i="8" s="1"/>
  <c r="I74" i="8" s="1"/>
  <c r="B75" i="8" l="1"/>
  <c r="D75" i="8" s="1"/>
  <c r="E75" i="8" s="1"/>
  <c r="C75" i="8" l="1"/>
  <c r="G75" i="8"/>
  <c r="H75" i="8" l="1"/>
  <c r="I75" i="8" s="1"/>
  <c r="B76" i="8" l="1"/>
  <c r="D76" i="8" s="1"/>
  <c r="E76" i="8" s="1"/>
  <c r="G76" i="8" l="1"/>
  <c r="H76" i="8" s="1"/>
  <c r="I76" i="8" s="1"/>
  <c r="C76" i="8"/>
  <c r="B77" i="8" l="1"/>
  <c r="D77" i="8" s="1"/>
  <c r="E77" i="8" s="1"/>
  <c r="C77" i="8" l="1"/>
  <c r="G77" i="8"/>
  <c r="H77" i="8" l="1"/>
  <c r="I77" i="8" s="1"/>
  <c r="B78" i="8" s="1"/>
  <c r="D78" i="8" s="1"/>
  <c r="E78" i="8" s="1"/>
  <c r="C78" i="8" l="1"/>
  <c r="G78" i="8"/>
  <c r="H78" i="8" s="1"/>
  <c r="I78" i="8" s="1"/>
  <c r="B79" i="8" l="1"/>
  <c r="D79" i="8" s="1"/>
  <c r="E79" i="8" s="1"/>
  <c r="G79" i="8" l="1"/>
  <c r="C79" i="8"/>
  <c r="H79" i="8" l="1"/>
  <c r="I79" i="8" s="1"/>
  <c r="B80" i="8" l="1"/>
  <c r="D80" i="8" s="1"/>
  <c r="E80" i="8" s="1"/>
  <c r="G80" i="8" l="1"/>
  <c r="C80" i="8"/>
  <c r="H80" i="8" l="1"/>
  <c r="I80" i="8" s="1"/>
  <c r="B81" i="8" l="1"/>
  <c r="D81" i="8" s="1"/>
  <c r="E81" i="8" s="1"/>
  <c r="C81" i="8" l="1"/>
  <c r="G81" i="8"/>
  <c r="H81" i="8" l="1"/>
  <c r="I81" i="8" s="1"/>
  <c r="B82" i="8" l="1"/>
  <c r="D82" i="8" s="1"/>
  <c r="E82" i="8" s="1"/>
  <c r="C82" i="8" l="1"/>
  <c r="G82" i="8"/>
  <c r="H82" i="8" s="1"/>
  <c r="I82" i="8" s="1"/>
  <c r="B83" i="8" l="1"/>
  <c r="D83" i="8" s="1"/>
  <c r="E83" i="8" s="1"/>
  <c r="G83" i="8" l="1"/>
  <c r="C83" i="8"/>
  <c r="H83" i="8" l="1"/>
  <c r="I83" i="8" s="1"/>
  <c r="B84" i="8" l="1"/>
  <c r="D84" i="8" s="1"/>
  <c r="E84" i="8" s="1"/>
  <c r="G84" i="8" l="1"/>
  <c r="C84" i="8"/>
  <c r="H84" i="8" l="1"/>
  <c r="I84" i="8" s="1"/>
  <c r="B85" i="8" l="1"/>
  <c r="D85" i="8" s="1"/>
  <c r="E85" i="8" s="1"/>
  <c r="G85" i="8" l="1"/>
  <c r="C85" i="8"/>
  <c r="H85" i="8" l="1"/>
  <c r="I85" i="8" s="1"/>
  <c r="B86" i="8" l="1"/>
  <c r="D86" i="8" s="1"/>
  <c r="E86" i="8" s="1"/>
  <c r="G86" i="8" l="1"/>
  <c r="C86" i="8"/>
  <c r="H86" i="8" l="1"/>
  <c r="I86" i="8" s="1"/>
  <c r="B87" i="8" l="1"/>
  <c r="D87" i="8" s="1"/>
  <c r="E87" i="8" s="1"/>
  <c r="G87" i="8" l="1"/>
  <c r="C87" i="8"/>
  <c r="H87" i="8" l="1"/>
  <c r="I87" i="8" s="1"/>
  <c r="B88" i="8" l="1"/>
  <c r="D88" i="8" s="1"/>
  <c r="E88" i="8" s="1"/>
  <c r="G88" i="8" l="1"/>
  <c r="C88" i="8"/>
  <c r="H88" i="8" l="1"/>
  <c r="I88" i="8" s="1"/>
  <c r="B89" i="8" l="1"/>
  <c r="D89" i="8" s="1"/>
  <c r="E89" i="8" s="1"/>
  <c r="G89" i="8" l="1"/>
  <c r="C89" i="8"/>
  <c r="H89" i="8" l="1"/>
  <c r="I89" i="8" s="1"/>
  <c r="B90" i="8" l="1"/>
  <c r="D90" i="8" s="1"/>
  <c r="E90" i="8" s="1"/>
  <c r="G90" i="8" l="1"/>
  <c r="C90" i="8"/>
  <c r="H90" i="8" l="1"/>
  <c r="I90" i="8" s="1"/>
  <c r="B91" i="8" l="1"/>
  <c r="D91" i="8" s="1"/>
  <c r="E91" i="8" s="1"/>
  <c r="G91" i="8" l="1"/>
  <c r="C91" i="8"/>
  <c r="H91" i="8" l="1"/>
  <c r="I91" i="8" s="1"/>
  <c r="B92" i="8" l="1"/>
  <c r="D92" i="8" s="1"/>
  <c r="E92" i="8" s="1"/>
  <c r="G92" i="8" l="1"/>
  <c r="C92" i="8"/>
  <c r="H92" i="8" l="1"/>
  <c r="I92" i="8" s="1"/>
  <c r="B93" i="8" l="1"/>
  <c r="D93" i="8" s="1"/>
  <c r="E93" i="8" s="1"/>
  <c r="G93" i="8" l="1"/>
  <c r="C93" i="8"/>
  <c r="H93" i="8" l="1"/>
  <c r="I93" i="8" s="1"/>
  <c r="B94" i="8" l="1"/>
  <c r="D94" i="8" s="1"/>
  <c r="E94" i="8" s="1"/>
  <c r="G94" i="8" l="1"/>
  <c r="C94" i="8"/>
  <c r="H94" i="8" l="1"/>
  <c r="I94" i="8" s="1"/>
  <c r="B95" i="8" l="1"/>
  <c r="D95" i="8" s="1"/>
  <c r="E95" i="8" s="1"/>
  <c r="G95" i="8" l="1"/>
  <c r="C95" i="8"/>
  <c r="H95" i="8" l="1"/>
  <c r="I95" i="8" s="1"/>
  <c r="B96" i="8" s="1"/>
  <c r="C96" i="8" l="1"/>
  <c r="D96" i="8"/>
  <c r="E96" i="8" s="1"/>
  <c r="G96" i="8"/>
  <c r="H96" i="8" l="1"/>
  <c r="I96" i="8" s="1"/>
  <c r="B97" i="8" l="1"/>
  <c r="G97" i="8" s="1"/>
  <c r="C97" i="8" l="1"/>
  <c r="D97" i="8"/>
  <c r="E97" i="8" s="1"/>
  <c r="H97" i="8" s="1"/>
  <c r="I97" i="8" s="1"/>
  <c r="B98" i="8" l="1"/>
  <c r="D98" i="8" s="1"/>
  <c r="E98" i="8" s="1"/>
  <c r="G98" i="8" l="1"/>
  <c r="H98" i="8" s="1"/>
  <c r="I98" i="8" s="1"/>
  <c r="C98" i="8"/>
  <c r="B99" i="8" l="1"/>
  <c r="C99" i="8" s="1"/>
  <c r="G99" i="8" l="1"/>
  <c r="D99" i="8"/>
  <c r="E99" i="8" s="1"/>
  <c r="H99" i="8" s="1"/>
  <c r="I99" i="8" s="1"/>
  <c r="B100" i="8" l="1"/>
  <c r="D100" i="8" s="1"/>
  <c r="C100" i="8" l="1"/>
  <c r="E100" i="8"/>
  <c r="G100" i="8"/>
  <c r="H100" i="8" l="1"/>
  <c r="I100" i="8" s="1"/>
  <c r="B101" i="8" s="1"/>
  <c r="G101" i="8" l="1"/>
  <c r="D101" i="8"/>
  <c r="E101" i="8" s="1"/>
  <c r="C101" i="8"/>
  <c r="H101" i="8" l="1"/>
  <c r="I101" i="8" s="1"/>
  <c r="B102" i="8" s="1"/>
  <c r="G102" i="8" l="1"/>
  <c r="D102" i="8"/>
  <c r="E102" i="8" s="1"/>
  <c r="C102" i="8"/>
  <c r="H102" i="8" l="1"/>
  <c r="I102" i="8" s="1"/>
  <c r="B103" i="8" s="1"/>
  <c r="G103" i="8" s="1"/>
  <c r="C103" i="8" l="1"/>
  <c r="D103" i="8"/>
  <c r="E103" i="8" s="1"/>
  <c r="H103" i="8" l="1"/>
  <c r="I103" i="8" s="1"/>
  <c r="B104" i="8" s="1"/>
  <c r="C104" i="8" s="1"/>
  <c r="D104" i="8" l="1"/>
  <c r="E104" i="8" s="1"/>
  <c r="G104" i="8"/>
  <c r="H104" i="8" l="1"/>
  <c r="I104" i="8" s="1"/>
  <c r="B105" i="8" s="1"/>
  <c r="C105" i="8" s="1"/>
  <c r="D105" i="8" l="1"/>
  <c r="E105" i="8" s="1"/>
  <c r="G105" i="8"/>
  <c r="H105" i="8" l="1"/>
  <c r="I105" i="8" s="1"/>
  <c r="B106" i="8" s="1"/>
  <c r="C106" i="8" l="1"/>
  <c r="D106" i="8"/>
  <c r="E106" i="8" s="1"/>
  <c r="G106" i="8"/>
  <c r="H106" i="8" l="1"/>
  <c r="I106" i="8" s="1"/>
  <c r="B107" i="8" s="1"/>
  <c r="C107" i="8" l="1"/>
  <c r="D107" i="8"/>
  <c r="E107" i="8" s="1"/>
  <c r="G107" i="8"/>
  <c r="H107" i="8" l="1"/>
  <c r="I107" i="8" s="1"/>
  <c r="B108" i="8" s="1"/>
  <c r="D108" i="8" s="1"/>
  <c r="E108" i="8" s="1"/>
  <c r="C108" i="8" l="1"/>
  <c r="G108" i="8"/>
  <c r="H108" i="8" s="1"/>
  <c r="I108" i="8" s="1"/>
  <c r="B109" i="8" l="1"/>
  <c r="G109" i="8" s="1"/>
  <c r="C109" i="8" l="1"/>
  <c r="D109" i="8"/>
  <c r="E109" i="8" s="1"/>
  <c r="H109" i="8" l="1"/>
  <c r="I109" i="8" s="1"/>
  <c r="B110" i="8" s="1"/>
  <c r="D110" i="8" s="1"/>
  <c r="C110" i="8" l="1"/>
  <c r="E110" i="8"/>
  <c r="G110" i="8"/>
  <c r="H110" i="8" l="1"/>
  <c r="I110" i="8" s="1"/>
  <c r="B111" i="8" s="1"/>
  <c r="G111" i="8" l="1"/>
  <c r="D111" i="8"/>
  <c r="E111" i="8" s="1"/>
  <c r="C111" i="8"/>
  <c r="H111" i="8" l="1"/>
  <c r="I111" i="8" s="1"/>
  <c r="B112" i="8" s="1"/>
  <c r="C112" i="8" l="1"/>
  <c r="G112" i="8"/>
  <c r="D112" i="8"/>
  <c r="E112" i="8" s="1"/>
  <c r="H112" i="8" l="1"/>
  <c r="I112" i="8" s="1"/>
  <c r="B113" i="8" s="1"/>
  <c r="C113" i="8" l="1"/>
  <c r="D113" i="8"/>
  <c r="E113" i="8" s="1"/>
  <c r="G113" i="8"/>
  <c r="H113" i="8" l="1"/>
  <c r="I113" i="8" s="1"/>
  <c r="B114" i="8" s="1"/>
  <c r="D114" i="8" l="1"/>
  <c r="E114" i="8" s="1"/>
  <c r="G114" i="8"/>
  <c r="C114" i="8"/>
  <c r="H114" i="8" l="1"/>
  <c r="I114" i="8" s="1"/>
  <c r="B115" i="8" s="1"/>
  <c r="D115" i="8" s="1"/>
  <c r="E115" i="8" s="1"/>
  <c r="C115" i="8" l="1"/>
  <c r="G115" i="8"/>
  <c r="H115" i="8" s="1"/>
  <c r="I115" i="8" s="1"/>
  <c r="B116" i="8" l="1"/>
  <c r="D116" i="8" s="1"/>
  <c r="E116" i="8" s="1"/>
  <c r="C116" i="8" l="1"/>
  <c r="G116" i="8"/>
  <c r="H116" i="8" s="1"/>
  <c r="I116" i="8" s="1"/>
  <c r="B117" i="8" l="1"/>
  <c r="D117" i="8" s="1"/>
  <c r="E117" i="8" s="1"/>
  <c r="G117" i="8" l="1"/>
  <c r="H117" i="8" s="1"/>
  <c r="I117" i="8" s="1"/>
  <c r="C117" i="8"/>
  <c r="B118" i="8" l="1"/>
  <c r="D118" i="8" s="1"/>
  <c r="E118" i="8" s="1"/>
  <c r="C118" i="8" l="1"/>
  <c r="G118" i="8"/>
  <c r="H118" i="8" s="1"/>
  <c r="I118" i="8" s="1"/>
  <c r="B119" i="8" l="1"/>
  <c r="D119" i="8" s="1"/>
  <c r="E119" i="8" s="1"/>
  <c r="C119" i="8" l="1"/>
  <c r="G119" i="8"/>
  <c r="H119" i="8" s="1"/>
  <c r="I119" i="8" s="1"/>
  <c r="B120" i="8" l="1"/>
  <c r="D120" i="8" s="1"/>
  <c r="E120" i="8" s="1"/>
  <c r="G120" i="8" l="1"/>
  <c r="H120" i="8" s="1"/>
  <c r="I120" i="8" s="1"/>
  <c r="C120" i="8"/>
  <c r="B121" i="8" l="1"/>
  <c r="D121" i="8" s="1"/>
  <c r="E121" i="8" s="1"/>
  <c r="G121" i="8" l="1"/>
  <c r="H121" i="8" s="1"/>
  <c r="I121" i="8" s="1"/>
  <c r="C121" i="8"/>
  <c r="B122" i="8" l="1"/>
  <c r="D122" i="8" s="1"/>
  <c r="E122" i="8" s="1"/>
  <c r="G122" i="8" l="1"/>
  <c r="H122" i="8" s="1"/>
  <c r="I122" i="8" s="1"/>
  <c r="C122" i="8"/>
  <c r="B123" i="8" l="1"/>
  <c r="D123" i="8" s="1"/>
  <c r="E123" i="8" s="1"/>
  <c r="G123" i="8" l="1"/>
  <c r="H123" i="8" s="1"/>
  <c r="I123" i="8" s="1"/>
  <c r="C123" i="8"/>
  <c r="B124" i="8" l="1"/>
  <c r="D124" i="8" s="1"/>
  <c r="E124" i="8" s="1"/>
  <c r="C124" i="8" l="1"/>
  <c r="G124" i="8"/>
  <c r="H124" i="8" s="1"/>
  <c r="I124" i="8" s="1"/>
  <c r="B125" i="8" l="1"/>
  <c r="D125" i="8" s="1"/>
  <c r="E125" i="8" s="1"/>
  <c r="C125" i="8" l="1"/>
  <c r="G125" i="8"/>
  <c r="H125" i="8" s="1"/>
  <c r="I125" i="8" s="1"/>
  <c r="B126" i="8" l="1"/>
  <c r="G126" i="8" s="1"/>
  <c r="C126" i="8" l="1"/>
  <c r="D126" i="8"/>
  <c r="E126" i="8" s="1"/>
  <c r="H126" i="8" l="1"/>
  <c r="I126" i="8" s="1"/>
  <c r="B127" i="8" s="1"/>
  <c r="D127" i="8" l="1"/>
  <c r="E127" i="8" s="1"/>
  <c r="C127" i="8"/>
  <c r="G127" i="8"/>
  <c r="H127" i="8" l="1"/>
  <c r="I127" i="8" s="1"/>
  <c r="B128" i="8" s="1"/>
  <c r="D128" i="8" s="1"/>
  <c r="E128" i="8" s="1"/>
  <c r="C128" i="8" l="1"/>
  <c r="G128" i="8"/>
  <c r="H128" i="8" s="1"/>
  <c r="I128" i="8" s="1"/>
  <c r="B129" i="8" l="1"/>
  <c r="D129" i="8" s="1"/>
  <c r="G129" i="8" l="1"/>
  <c r="C129" i="8"/>
  <c r="E129" i="8"/>
  <c r="H129" i="8" l="1"/>
  <c r="I129" i="8" s="1"/>
  <c r="B130" i="8" s="1"/>
  <c r="D130" i="8" s="1"/>
  <c r="E130" i="8" s="1"/>
  <c r="C130" i="8" l="1"/>
  <c r="G130" i="8"/>
  <c r="H130" i="8" s="1"/>
  <c r="I130" i="8" s="1"/>
  <c r="B131" i="8" l="1"/>
  <c r="G131" i="8" s="1"/>
  <c r="C131" i="8" l="1"/>
  <c r="D131" i="8"/>
  <c r="E131" i="8" l="1"/>
  <c r="H131" i="8" s="1"/>
  <c r="I131" i="8" s="1"/>
  <c r="B132" i="8" l="1"/>
  <c r="C132" i="8" l="1"/>
  <c r="G132" i="8"/>
  <c r="D132" i="8"/>
  <c r="E132" i="8" l="1"/>
  <c r="H132" i="8" s="1"/>
  <c r="I132" i="8" s="1"/>
  <c r="B133" i="8" l="1"/>
  <c r="C133" i="8" l="1"/>
  <c r="D133" i="8"/>
  <c r="G133" i="8"/>
  <c r="E133" i="8" l="1"/>
  <c r="H133" i="8" l="1"/>
  <c r="I133" i="8" s="1"/>
  <c r="B134" i="8" l="1"/>
  <c r="G134" i="8" l="1"/>
  <c r="D134" i="8"/>
  <c r="C134" i="8"/>
  <c r="E134" i="8" l="1"/>
  <c r="H134" i="8" s="1"/>
  <c r="I134" i="8" s="1"/>
  <c r="B135" i="8" l="1"/>
  <c r="D135" i="8" l="1"/>
  <c r="C135" i="8"/>
  <c r="G135" i="8"/>
  <c r="E135" i="8" l="1"/>
  <c r="H135" i="8" l="1"/>
  <c r="I135" i="8" s="1"/>
  <c r="B136" i="8" l="1"/>
  <c r="C136" i="8" l="1"/>
  <c r="D136" i="8"/>
  <c r="G136" i="8"/>
  <c r="E136" i="8" l="1"/>
  <c r="H136" i="8" l="1"/>
  <c r="I136" i="8" s="1"/>
  <c r="B137" i="8" l="1"/>
  <c r="D137" i="8" l="1"/>
  <c r="C137" i="8"/>
  <c r="G137" i="8"/>
  <c r="E137" i="8" l="1"/>
  <c r="H137" i="8" l="1"/>
  <c r="I137" i="8" s="1"/>
  <c r="B138" i="8" l="1"/>
  <c r="D138" i="8" l="1"/>
  <c r="C138" i="8"/>
  <c r="G138" i="8"/>
  <c r="E138" i="8" l="1"/>
  <c r="H138" i="8" l="1"/>
  <c r="I138" i="8" s="1"/>
  <c r="B139" i="8" l="1"/>
  <c r="C139" i="8" l="1"/>
  <c r="D139" i="8"/>
  <c r="G139" i="8"/>
  <c r="E139" i="8" l="1"/>
  <c r="H139" i="8" s="1"/>
  <c r="I139" i="8" s="1"/>
  <c r="B140" i="8" l="1"/>
  <c r="G140" i="8" l="1"/>
  <c r="D140" i="8"/>
  <c r="C140" i="8"/>
  <c r="E140" i="8" l="1"/>
  <c r="H140" i="8" s="1"/>
  <c r="I140" i="8" s="1"/>
  <c r="B141" i="8" l="1"/>
  <c r="D141" i="8" l="1"/>
  <c r="C141" i="8"/>
  <c r="G141" i="8"/>
  <c r="E141" i="8" l="1"/>
  <c r="H141" i="8" s="1"/>
  <c r="I141" i="8" s="1"/>
  <c r="B142" i="8" l="1"/>
  <c r="D142" i="8" l="1"/>
  <c r="G142" i="8"/>
  <c r="C142" i="8"/>
  <c r="E142" i="8" l="1"/>
  <c r="H142" i="8" s="1"/>
  <c r="I142" i="8" s="1"/>
  <c r="B143" i="8" l="1"/>
  <c r="D143" i="8" l="1"/>
  <c r="C143" i="8"/>
  <c r="G143" i="8"/>
  <c r="E143" i="8" l="1"/>
  <c r="H143" i="8" s="1"/>
  <c r="I143" i="8" s="1"/>
  <c r="B144" i="8" l="1"/>
  <c r="D144" i="8" l="1"/>
  <c r="C144" i="8"/>
  <c r="G144" i="8"/>
  <c r="E144" i="8" l="1"/>
  <c r="H144" i="8" s="1"/>
  <c r="I144" i="8" s="1"/>
  <c r="B145" i="8" l="1"/>
  <c r="D145" i="8" l="1"/>
  <c r="C145" i="8"/>
  <c r="G145" i="8"/>
  <c r="E145" i="8" l="1"/>
  <c r="H145" i="8" s="1"/>
  <c r="I145" i="8" s="1"/>
  <c r="B146" i="8" l="1"/>
  <c r="G146" i="8" l="1"/>
  <c r="C146" i="8"/>
  <c r="D146" i="8"/>
  <c r="E146" i="8" l="1"/>
  <c r="H146" i="8" s="1"/>
  <c r="I146" i="8" s="1"/>
  <c r="B147" i="8" l="1"/>
  <c r="G147" i="8" l="1"/>
  <c r="D147" i="8"/>
  <c r="C147" i="8"/>
  <c r="E147" i="8" l="1"/>
  <c r="H147" i="8" l="1"/>
  <c r="I147" i="8" s="1"/>
  <c r="B148" i="8" l="1"/>
  <c r="G148" i="8" l="1"/>
  <c r="C148" i="8"/>
  <c r="D148" i="8"/>
  <c r="E148" i="8" l="1"/>
  <c r="H148" i="8" s="1"/>
  <c r="I148" i="8" s="1"/>
  <c r="B149" i="8" l="1"/>
  <c r="D149" i="8" l="1"/>
  <c r="G149" i="8"/>
  <c r="C149" i="8"/>
  <c r="E149" i="8" l="1"/>
  <c r="H149" i="8" s="1"/>
  <c r="I149" i="8" s="1"/>
  <c r="B150" i="8" l="1"/>
  <c r="C150" i="8" l="1"/>
  <c r="D150" i="8"/>
  <c r="G150" i="8"/>
  <c r="E150" i="8" l="1"/>
  <c r="H150" i="8" s="1"/>
  <c r="I150" i="8" s="1"/>
  <c r="I10" i="8" l="1"/>
  <c r="I8" i="8" s="1"/>
  <c r="I9" i="8" s="1"/>
  <c r="I7" i="8" l="1"/>
  <c r="I11" i="8"/>
</calcChain>
</file>

<file path=xl/sharedStrings.xml><?xml version="1.0" encoding="utf-8"?>
<sst xmlns="http://schemas.openxmlformats.org/spreadsheetml/2006/main" count="130" uniqueCount="78">
  <si>
    <t>Due Date</t>
  </si>
  <si>
    <t>Payment
No.</t>
  </si>
  <si>
    <t>Due Payment</t>
  </si>
  <si>
    <t>Balance</t>
  </si>
  <si>
    <t>Annual Percentage Rate (APR)</t>
  </si>
  <si>
    <t>Interest Compounded</t>
  </si>
  <si>
    <t>Weekly</t>
  </si>
  <si>
    <t>Bi-weekly</t>
  </si>
  <si>
    <t>Semi-monthly</t>
  </si>
  <si>
    <t>Monthly</t>
  </si>
  <si>
    <t>Bi-monthly</t>
  </si>
  <si>
    <t>Quarterly</t>
  </si>
  <si>
    <t>Semi-annually</t>
  </si>
  <si>
    <t>Yearly</t>
  </si>
  <si>
    <t>Original Loan Terms (Years)</t>
  </si>
  <si>
    <t>Original Loan Amount</t>
  </si>
  <si>
    <t>Extra Payment Starts from Payment No.</t>
  </si>
  <si>
    <t>Payment Type</t>
  </si>
  <si>
    <t>Loan Details</t>
  </si>
  <si>
    <t>Summary</t>
  </si>
  <si>
    <t>Est. Interest Savings</t>
  </si>
  <si>
    <t>End of the Period</t>
  </si>
  <si>
    <t>Beginning of the Period</t>
  </si>
  <si>
    <t>Calculated After
(Days or Months)</t>
  </si>
  <si>
    <t>No. of Payments/Year</t>
  </si>
  <si>
    <t>Interest
Paid</t>
  </si>
  <si>
    <t>Principal
Paid</t>
  </si>
  <si>
    <t>nper</t>
  </si>
  <si>
    <t>Name</t>
  </si>
  <si>
    <t>Weeks</t>
  </si>
  <si>
    <t>Years</t>
  </si>
  <si>
    <t>Months</t>
  </si>
  <si>
    <t>Quarters</t>
  </si>
  <si>
    <t>Extra Payment Made After</t>
  </si>
  <si>
    <t>Extra Amount You Plan to Add</t>
  </si>
  <si>
    <t>Bi-Weekly</t>
  </si>
  <si>
    <t>Number</t>
  </si>
  <si>
    <t>Extra Payment
(Recurring)</t>
  </si>
  <si>
    <t>Extra Payment
(Irregular)</t>
  </si>
  <si>
    <t>Mortgage Payoff Calculator Extra Payment (Recurring / Irregular / Both)</t>
  </si>
  <si>
    <t>https://www.exceldemy.com/mortgage-payoff-calculator-extra-payment/</t>
  </si>
  <si>
    <t>By ExcelDemy.com</t>
  </si>
  <si>
    <t>© SOFTEKO (Parent Company of ExcelDemy.com)</t>
  </si>
  <si>
    <t>This spreadsheet, including all worksheets and associated content is a copyrighted work under the general copyright laws.</t>
  </si>
  <si>
    <t>Do not submit copies or modifications of this template to any website or online template gallery. But you can put a link of the page where the template is placed.</t>
  </si>
  <si>
    <t>Please review the following license agreement to learn how you may or may not use this template. Thank you.</t>
  </si>
  <si>
    <t>https://www.exceldemy.com/private-use-only-license/</t>
  </si>
  <si>
    <r>
      <rPr>
        <b/>
        <sz val="14"/>
        <color theme="1"/>
        <rFont val="Calibri"/>
        <family val="2"/>
        <scheme val="minor"/>
      </rPr>
      <t>Do not delete this worksheet.</t>
    </r>
    <r>
      <rPr>
        <sz val="14"/>
        <rFont val="Calibri"/>
        <family val="2"/>
        <scheme val="minor"/>
      </rPr>
      <t xml:space="preserve"> If necessary, you may hide it by right-clicking on the tab and selecting the </t>
    </r>
    <r>
      <rPr>
        <b/>
        <sz val="14"/>
        <rFont val="Calibri"/>
        <family val="2"/>
        <scheme val="minor"/>
      </rPr>
      <t>'Hide'</t>
    </r>
    <r>
      <rPr>
        <sz val="14"/>
        <rFont val="Calibri"/>
        <family val="2"/>
        <scheme val="minor"/>
      </rPr>
      <t xml:space="preserve"> command.</t>
    </r>
  </si>
  <si>
    <t>Payoff the Mortgage in (Years)</t>
  </si>
  <si>
    <t>Extra Payment</t>
  </si>
  <si>
    <t>Extra Payment Frequency</t>
  </si>
  <si>
    <t>Interest Compounding Frequency</t>
  </si>
  <si>
    <t>Total No. of Payments</t>
  </si>
  <si>
    <t>Interest Rate (Per Period)</t>
  </si>
  <si>
    <t>Total Amount to be Paid</t>
  </si>
  <si>
    <t>Total Interest to be Paid</t>
  </si>
  <si>
    <t>Total Time</t>
  </si>
  <si>
    <t>Regular Payment Frequency</t>
  </si>
  <si>
    <t>&lt;&lt; Fraction of a Year is Not Allowed</t>
  </si>
  <si>
    <t>&lt;&lt; Only available for 'Weekly' and 'Monthly' Payment Frequency</t>
  </si>
  <si>
    <t>Is there any prepayment penalities?</t>
  </si>
  <si>
    <t>Have you set aside a sufficient emergency fund?</t>
  </si>
  <si>
    <t>Do you have any high paying credit card or any other debts?
If any, pay off them at first.</t>
  </si>
  <si>
    <t>Are you feeling the mortgage loan is ruling your life?</t>
  </si>
  <si>
    <t>Yes</t>
  </si>
  <si>
    <t>No</t>
  </si>
  <si>
    <t>#</t>
  </si>
  <si>
    <t>Factor</t>
  </si>
  <si>
    <t>Yes / No</t>
  </si>
  <si>
    <r>
      <t xml:space="preserve">Note: If all the above factors show in </t>
    </r>
    <r>
      <rPr>
        <b/>
        <i/>
        <sz val="12"/>
        <color theme="9"/>
        <rFont val="Arial Narrow"/>
        <family val="2"/>
      </rPr>
      <t>green</t>
    </r>
    <r>
      <rPr>
        <b/>
        <i/>
        <sz val="12"/>
        <color rgb="FF7F7F7F"/>
        <rFont val="Arial Narrow"/>
        <family val="2"/>
      </rPr>
      <t xml:space="preserve"> color, then pay off your mortgage debt early</t>
    </r>
  </si>
  <si>
    <t>Mortgage Payoff Calculator Extra Payment</t>
  </si>
  <si>
    <t>Loan Date (mm/dd/yy)</t>
  </si>
  <si>
    <t>Loan Amount</t>
  </si>
  <si>
    <t>Annual Interest Rate</t>
  </si>
  <si>
    <t>Monthly Payment</t>
  </si>
  <si>
    <t>Number of Months</t>
  </si>
  <si>
    <t>Use of NPER Function</t>
  </si>
  <si>
    <t>Factors to Consider When Paying off Mortgage 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</si>
</sst>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6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7F7F7F"/>
      <name val="Arial Narrow"/>
      <family val="2"/>
    </font>
    <font>
      <b/>
      <i/>
      <sz val="12"/>
      <color theme="9"/>
      <name val="Arial Narrow"/>
      <family val="2"/>
    </font>
    <font>
      <b/>
      <sz val="1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rgb="FF7F7F7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7F7F7F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5" borderId="11" applyNumberForma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Protection="1"/>
    <xf numFmtId="0" fontId="7" fillId="0" borderId="0" xfId="0" applyFont="1" applyProtection="1"/>
    <xf numFmtId="0" fontId="2" fillId="0" borderId="0" xfId="0" applyFont="1" applyProtection="1"/>
    <xf numFmtId="0" fontId="8" fillId="0" borderId="10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wrapText="1"/>
    </xf>
    <xf numFmtId="0" fontId="7" fillId="0" borderId="0" xfId="0" applyFont="1" applyAlignment="1" applyProtection="1">
      <alignment vertical="center" wrapText="1"/>
    </xf>
    <xf numFmtId="0" fontId="9" fillId="0" borderId="10" xfId="4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6" fillId="0" borderId="0" xfId="4" applyAlignment="1" applyProtection="1"/>
    <xf numFmtId="0" fontId="0" fillId="0" borderId="0" xfId="0" applyAlignment="1" applyProtection="1"/>
    <xf numFmtId="4" fontId="0" fillId="0" borderId="0" xfId="0" applyNumberFormat="1" applyAlignment="1" applyProtection="1">
      <alignment horizontal="center" vertical="center"/>
    </xf>
    <xf numFmtId="0" fontId="0" fillId="0" borderId="0" xfId="0" applyBorder="1" applyProtection="1"/>
    <xf numFmtId="0" fontId="0" fillId="0" borderId="4" xfId="0" applyBorder="1" applyProtection="1"/>
    <xf numFmtId="0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4" fontId="0" fillId="0" borderId="0" xfId="0" applyNumberFormat="1" applyProtection="1"/>
    <xf numFmtId="0" fontId="5" fillId="0" borderId="0" xfId="0" applyFont="1" applyAlignment="1" applyProtection="1">
      <alignment horizontal="right" indent="1"/>
    </xf>
    <xf numFmtId="8" fontId="0" fillId="0" borderId="0" xfId="0" applyNumberFormat="1" applyProtection="1"/>
    <xf numFmtId="0" fontId="0" fillId="0" borderId="4" xfId="0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4" fillId="3" borderId="4" xfId="0" applyFont="1" applyFill="1" applyBorder="1" applyAlignment="1" applyProtection="1">
      <alignment vertical="center"/>
    </xf>
    <xf numFmtId="0" fontId="11" fillId="5" borderId="4" xfId="5" applyFont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/>
    </xf>
    <xf numFmtId="0" fontId="11" fillId="5" borderId="0" xfId="5" applyFont="1" applyBorder="1" applyAlignment="1" applyProtection="1">
      <alignment vertical="center"/>
    </xf>
    <xf numFmtId="0" fontId="11" fillId="5" borderId="0" xfId="5" applyFont="1" applyBorder="1" applyAlignment="1" applyProtection="1">
      <alignment horizontal="right" vertical="center"/>
    </xf>
    <xf numFmtId="0" fontId="14" fillId="0" borderId="4" xfId="0" applyFont="1" applyBorder="1" applyAlignment="1" applyProtection="1">
      <alignment vertical="center"/>
    </xf>
    <xf numFmtId="0" fontId="20" fillId="2" borderId="3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14" fontId="21" fillId="0" borderId="0" xfId="0" applyNumberFormat="1" applyFont="1" applyAlignment="1" applyProtection="1">
      <alignment horizontal="center" vertical="center"/>
    </xf>
    <xf numFmtId="4" fontId="21" fillId="0" borderId="2" xfId="0" applyNumberFormat="1" applyFont="1" applyBorder="1" applyAlignment="1" applyProtection="1">
      <alignment horizontal="center" vertical="center"/>
    </xf>
    <xf numFmtId="14" fontId="21" fillId="0" borderId="0" xfId="0" applyNumberFormat="1" applyFont="1" applyBorder="1" applyAlignment="1" applyProtection="1">
      <alignment horizontal="center" vertical="center"/>
    </xf>
    <xf numFmtId="166" fontId="21" fillId="3" borderId="5" xfId="0" applyNumberFormat="1" applyFont="1" applyFill="1" applyBorder="1" applyAlignment="1" applyProtection="1">
      <alignment horizontal="center" vertical="center"/>
    </xf>
    <xf numFmtId="166" fontId="21" fillId="0" borderId="0" xfId="0" applyNumberFormat="1" applyFont="1" applyAlignment="1" applyProtection="1">
      <alignment horizontal="center" vertical="center"/>
    </xf>
    <xf numFmtId="166" fontId="21" fillId="0" borderId="2" xfId="0" applyNumberFormat="1" applyFont="1" applyBorder="1" applyAlignment="1" applyProtection="1">
      <alignment vertical="center"/>
    </xf>
    <xf numFmtId="166" fontId="2" fillId="2" borderId="3" xfId="0" applyNumberFormat="1" applyFont="1" applyFill="1" applyBorder="1" applyAlignment="1" applyProtection="1">
      <alignment horizontal="center" vertical="center" wrapText="1"/>
    </xf>
    <xf numFmtId="166" fontId="21" fillId="3" borderId="8" xfId="0" applyNumberFormat="1" applyFont="1" applyFill="1" applyBorder="1" applyAlignment="1" applyProtection="1">
      <alignment horizontal="center" vertical="center"/>
    </xf>
    <xf numFmtId="166" fontId="21" fillId="0" borderId="9" xfId="0" applyNumberFormat="1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vertical="center"/>
      <protection locked="0"/>
    </xf>
    <xf numFmtId="164" fontId="2" fillId="0" borderId="1" xfId="2" applyNumberFormat="1" applyFont="1" applyBorder="1" applyAlignment="1" applyProtection="1">
      <alignment vertical="center"/>
    </xf>
    <xf numFmtId="166" fontId="2" fillId="3" borderId="1" xfId="1" applyNumberFormat="1" applyFont="1" applyFill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vertical="center"/>
      <protection locked="0"/>
    </xf>
    <xf numFmtId="14" fontId="2" fillId="3" borderId="1" xfId="0" applyNumberFormat="1" applyFont="1" applyFill="1" applyBorder="1" applyAlignment="1" applyProtection="1">
      <alignment vertical="center"/>
      <protection locked="0"/>
    </xf>
    <xf numFmtId="0" fontId="22" fillId="0" borderId="0" xfId="3" applyFont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</xf>
    <xf numFmtId="0" fontId="23" fillId="5" borderId="4" xfId="5" applyFont="1" applyBorder="1" applyAlignment="1" applyProtection="1">
      <alignment horizontal="right" vertical="center"/>
    </xf>
    <xf numFmtId="164" fontId="2" fillId="0" borderId="1" xfId="2" applyNumberFormat="1" applyFont="1" applyBorder="1" applyAlignment="1" applyProtection="1">
      <alignment horizontal="right" vertical="center"/>
    </xf>
    <xf numFmtId="0" fontId="23" fillId="5" borderId="0" xfId="5" applyFont="1" applyBorder="1" applyAlignment="1" applyProtection="1">
      <alignment horizontal="right" vertical="center"/>
    </xf>
    <xf numFmtId="0" fontId="14" fillId="4" borderId="4" xfId="0" applyFont="1" applyFill="1" applyBorder="1" applyAlignment="1" applyProtection="1">
      <alignment vertical="center"/>
    </xf>
    <xf numFmtId="0" fontId="19" fillId="4" borderId="4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/>
    </xf>
    <xf numFmtId="0" fontId="14" fillId="4" borderId="14" xfId="0" applyFont="1" applyFill="1" applyBorder="1" applyAlignment="1" applyProtection="1">
      <alignment vertical="center"/>
    </xf>
    <xf numFmtId="0" fontId="19" fillId="4" borderId="14" xfId="0" applyFont="1" applyFill="1" applyBorder="1" applyAlignment="1" applyProtection="1">
      <alignment vertical="center"/>
    </xf>
    <xf numFmtId="0" fontId="2" fillId="4" borderId="14" xfId="0" applyFont="1" applyFill="1" applyBorder="1" applyAlignment="1" applyProtection="1">
      <alignment horizontal="right" vertical="center"/>
    </xf>
    <xf numFmtId="0" fontId="2" fillId="4" borderId="14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0" xfId="7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22" fillId="0" borderId="0" xfId="3" applyFont="1" applyBorder="1" applyAlignment="1" applyProtection="1">
      <alignment horizontal="left" vertical="center"/>
    </xf>
    <xf numFmtId="0" fontId="14" fillId="3" borderId="14" xfId="0" applyFont="1" applyFill="1" applyBorder="1" applyAlignment="1" applyProtection="1">
      <alignment vertical="center"/>
    </xf>
    <xf numFmtId="0" fontId="11" fillId="5" borderId="14" xfId="5" applyFont="1" applyBorder="1" applyAlignment="1" applyProtection="1">
      <alignment vertical="center"/>
    </xf>
    <xf numFmtId="0" fontId="23" fillId="5" borderId="14" xfId="5" applyFont="1" applyBorder="1" applyAlignment="1" applyProtection="1">
      <alignment horizontal="right" vertical="center"/>
    </xf>
    <xf numFmtId="166" fontId="25" fillId="6" borderId="1" xfId="6" applyNumberFormat="1" applyFont="1" applyBorder="1" applyAlignment="1" applyProtection="1">
      <alignment horizontal="center" vertical="center"/>
    </xf>
    <xf numFmtId="0" fontId="13" fillId="0" borderId="13" xfId="7" applyBorder="1" applyAlignment="1" applyProtection="1">
      <alignment horizontal="center" vertical="center" wrapText="1"/>
    </xf>
    <xf numFmtId="0" fontId="13" fillId="0" borderId="0" xfId="7" applyAlignment="1" applyProtection="1">
      <alignment horizontal="center" vertical="center" wrapText="1"/>
    </xf>
    <xf numFmtId="0" fontId="25" fillId="6" borderId="0" xfId="6" applyFont="1" applyBorder="1" applyAlignment="1" applyProtection="1">
      <alignment horizontal="right" vertical="center"/>
    </xf>
    <xf numFmtId="0" fontId="6" fillId="0" borderId="4" xfId="4" applyBorder="1" applyAlignment="1" applyProtection="1"/>
    <xf numFmtId="0" fontId="17" fillId="7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4" fillId="0" borderId="13" xfId="7" applyFont="1" applyBorder="1" applyAlignment="1">
      <alignment vertical="center" wrapText="1"/>
    </xf>
    <xf numFmtId="0" fontId="24" fillId="0" borderId="0" xfId="7" applyFont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3" fillId="5" borderId="4" xfId="5" applyFont="1" applyBorder="1" applyAlignment="1">
      <alignment vertical="center"/>
    </xf>
    <xf numFmtId="0" fontId="23" fillId="5" borderId="0" xfId="5" applyFont="1" applyBorder="1" applyAlignment="1">
      <alignment vertical="center"/>
    </xf>
    <xf numFmtId="0" fontId="26" fillId="0" borderId="0" xfId="3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7" fillId="0" borderId="0" xfId="3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6" borderId="0" xfId="6" applyFont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166" fontId="21" fillId="3" borderId="5" xfId="0" applyNumberFormat="1" applyFont="1" applyFill="1" applyBorder="1" applyAlignment="1">
      <alignment vertical="center"/>
    </xf>
    <xf numFmtId="166" fontId="21" fillId="3" borderId="8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166" fontId="21" fillId="0" borderId="2" xfId="0" applyNumberFormat="1" applyFont="1" applyBorder="1" applyAlignment="1">
      <alignment vertical="center"/>
    </xf>
    <xf numFmtId="166" fontId="21" fillId="0" borderId="2" xfId="0" applyNumberFormat="1" applyFont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6" fontId="21" fillId="0" borderId="6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164" fontId="2" fillId="0" borderId="1" xfId="2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3" fillId="5" borderId="1" xfId="5" applyFont="1" applyBorder="1" applyAlignment="1" applyProtection="1">
      <alignment horizontal="right" vertical="center"/>
      <protection locked="0"/>
    </xf>
    <xf numFmtId="166" fontId="2" fillId="0" borderId="1" xfId="0" applyNumberFormat="1" applyFont="1" applyBorder="1" applyAlignment="1">
      <alignment horizontal="right" vertical="center"/>
    </xf>
    <xf numFmtId="166" fontId="23" fillId="5" borderId="0" xfId="5" applyNumberFormat="1" applyFont="1" applyBorder="1" applyAlignment="1" applyProtection="1">
      <alignment horizontal="right" vertical="center"/>
    </xf>
    <xf numFmtId="166" fontId="25" fillId="6" borderId="0" xfId="6" applyNumberFormat="1" applyFont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5" fillId="0" borderId="0" xfId="3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Protection="1"/>
  </cellXfs>
  <cellStyles count="8">
    <cellStyle name="Calculation" xfId="5" builtinId="22"/>
    <cellStyle name="Currency" xfId="1" builtinId="4"/>
    <cellStyle name="Explanatory Text" xfId="3" builtinId="53"/>
    <cellStyle name="Good" xfId="6" builtinId="26"/>
    <cellStyle name="Hyperlink" xfId="4" builtinId="8"/>
    <cellStyle name="Normal" xfId="0" builtinId="0"/>
    <cellStyle name="Percent" xfId="2" builtinId="5"/>
    <cellStyle name="Warning Text" xfId="7" builtinId="11"/>
  </cellStyles>
  <dxfs count="8">
    <dxf>
      <border>
        <bottom style="thin">
          <color auto="1"/>
        </bottom>
        <vertical/>
        <horizontal/>
      </border>
    </dxf>
    <dxf>
      <font>
        <color theme="9"/>
      </font>
    </dxf>
    <dxf>
      <border>
        <bottom style="thin">
          <color auto="1"/>
        </bottom>
        <vertical/>
        <horizontal/>
      </border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3676650</xdr:colOff>
      <xdr:row>1</xdr:row>
      <xdr:rowOff>40247</xdr:rowOff>
    </xdr:from>
    <xdr:to>
      <xdr:col>1</xdr:col>
      <xdr:colOff>5019421</xdr:colOff>
      <xdr:row>2</xdr:row>
      <xdr:rowOff>199968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33916-A548-493A-A0A8-6FE5C0A45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306947"/>
          <a:ext cx="1342771" cy="350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ropbox/Siam/51.%20students%20tracking%20their%20own%20progress%20template/students%20tracking%20their%20own%20progres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Grade&amp;NumberList"/>
      <sheetName val="FinalEvaluation"/>
      <sheetName val="Performance Over Time"/>
      <sheetName val="Performance Over Time Graph"/>
      <sheetName val="Grading System"/>
      <sheetName val="Subjects"/>
      <sheetName val="@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0</v>
          </cell>
          <cell r="E2" t="str">
            <v>F</v>
          </cell>
          <cell r="F2">
            <v>0</v>
          </cell>
        </row>
        <row r="3">
          <cell r="D3">
            <v>50</v>
          </cell>
          <cell r="E3" t="str">
            <v>D</v>
          </cell>
          <cell r="F3">
            <v>2.25</v>
          </cell>
        </row>
        <row r="4">
          <cell r="D4">
            <v>60</v>
          </cell>
          <cell r="E4" t="str">
            <v>D+</v>
          </cell>
          <cell r="F4">
            <v>2.5</v>
          </cell>
        </row>
        <row r="5">
          <cell r="D5">
            <v>65</v>
          </cell>
          <cell r="E5" t="str">
            <v>C</v>
          </cell>
          <cell r="F5">
            <v>2.75</v>
          </cell>
        </row>
        <row r="6">
          <cell r="D6">
            <v>70</v>
          </cell>
          <cell r="E6" t="str">
            <v>C+</v>
          </cell>
          <cell r="F6">
            <v>3</v>
          </cell>
        </row>
        <row r="7">
          <cell r="D7">
            <v>75</v>
          </cell>
          <cell r="E7" t="str">
            <v>B</v>
          </cell>
          <cell r="F7">
            <v>3.25</v>
          </cell>
        </row>
        <row r="8">
          <cell r="D8">
            <v>80</v>
          </cell>
          <cell r="E8" t="str">
            <v>B+</v>
          </cell>
          <cell r="F8">
            <v>3.5</v>
          </cell>
        </row>
        <row r="9">
          <cell r="D9">
            <v>85</v>
          </cell>
          <cell r="E9" t="str">
            <v>A</v>
          </cell>
          <cell r="F9">
            <v>3.75</v>
          </cell>
        </row>
        <row r="10">
          <cell r="D10">
            <v>90</v>
          </cell>
          <cell r="E10" t="str">
            <v>A+</v>
          </cell>
          <cell r="F10">
            <v>4</v>
          </cell>
        </row>
      </sheetData>
      <sheetData sheetId="6">
        <row r="6">
          <cell r="B6" t="str">
            <v>Theory</v>
          </cell>
          <cell r="H6">
            <v>0</v>
          </cell>
        </row>
        <row r="7">
          <cell r="B7" t="str">
            <v>Lab</v>
          </cell>
          <cell r="H7">
            <v>1</v>
          </cell>
        </row>
        <row r="8">
          <cell r="H8">
            <v>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mortgage-payoff-calculator-extra-payment/" TargetMode="External"/><Relationship Id="rId1" Type="http://schemas.openxmlformats.org/officeDocument/2006/relationships/hyperlink" Target="https://www.exceldemy.com/private-use-only-lic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BA034-BC73-4450-9B87-3A042F1946B8}">
  <dimension ref="B2:G10"/>
  <sheetViews>
    <sheetView showGridLines="0" workbookViewId="0">
      <selection activeCell="P12" sqref="P12"/>
    </sheetView>
  </sheetViews>
  <sheetFormatPr defaultRowHeight="20.100000000000001" customHeight="1" x14ac:dyDescent="0.25"/>
  <cols>
    <col min="1" max="1" width="4" style="92" customWidth="1"/>
    <col min="2" max="2" width="6.42578125" style="92" customWidth="1"/>
    <col min="3" max="3" width="64.5703125" style="92" customWidth="1"/>
    <col min="4" max="4" width="13.140625" style="92" customWidth="1"/>
    <col min="5" max="6" width="9.140625" style="92"/>
    <col min="7" max="7" width="0" style="92" hidden="1" customWidth="1"/>
    <col min="8" max="16384" width="9.140625" style="92"/>
  </cols>
  <sheetData>
    <row r="2" spans="2:7" ht="20.100000000000001" customHeight="1" x14ac:dyDescent="0.25">
      <c r="B2" s="150" t="s">
        <v>77</v>
      </c>
      <c r="C2" s="150"/>
      <c r="D2" s="150"/>
    </row>
    <row r="3" spans="2:7" ht="20.100000000000001" customHeight="1" x14ac:dyDescent="0.25">
      <c r="B3" s="91"/>
      <c r="C3" s="91"/>
      <c r="D3" s="2"/>
    </row>
    <row r="4" spans="2:7" ht="20.100000000000001" customHeight="1" x14ac:dyDescent="0.25">
      <c r="B4" s="151" t="s">
        <v>66</v>
      </c>
      <c r="C4" s="151" t="s">
        <v>67</v>
      </c>
      <c r="D4" s="151" t="s">
        <v>68</v>
      </c>
    </row>
    <row r="5" spans="2:7" ht="20.100000000000001" customHeight="1" x14ac:dyDescent="0.25">
      <c r="B5" s="143">
        <v>1</v>
      </c>
      <c r="C5" s="143" t="s">
        <v>60</v>
      </c>
      <c r="D5" s="143" t="s">
        <v>65</v>
      </c>
      <c r="G5" s="92" t="s">
        <v>64</v>
      </c>
    </row>
    <row r="6" spans="2:7" ht="35.25" customHeight="1" x14ac:dyDescent="0.25">
      <c r="B6" s="143">
        <v>2</v>
      </c>
      <c r="C6" s="149" t="s">
        <v>62</v>
      </c>
      <c r="D6" s="143" t="s">
        <v>65</v>
      </c>
      <c r="G6" s="92" t="s">
        <v>65</v>
      </c>
    </row>
    <row r="7" spans="2:7" ht="20.100000000000001" customHeight="1" x14ac:dyDescent="0.25">
      <c r="B7" s="143">
        <v>3</v>
      </c>
      <c r="C7" s="143" t="s">
        <v>61</v>
      </c>
      <c r="D7" s="143" t="s">
        <v>64</v>
      </c>
    </row>
    <row r="8" spans="2:7" ht="20.100000000000001" customHeight="1" x14ac:dyDescent="0.25">
      <c r="B8" s="143">
        <v>4</v>
      </c>
      <c r="C8" s="143" t="s">
        <v>63</v>
      </c>
      <c r="D8" s="143" t="s">
        <v>64</v>
      </c>
    </row>
    <row r="9" spans="2:7" ht="20.100000000000001" customHeight="1" x14ac:dyDescent="0.25">
      <c r="B9" s="2"/>
      <c r="C9" s="2"/>
      <c r="D9" s="2"/>
    </row>
    <row r="10" spans="2:7" ht="20.100000000000001" customHeight="1" x14ac:dyDescent="0.25">
      <c r="B10" s="148" t="s">
        <v>69</v>
      </c>
      <c r="C10" s="2"/>
      <c r="D10" s="2"/>
    </row>
  </sheetData>
  <mergeCells count="1">
    <mergeCell ref="B2:D2"/>
  </mergeCells>
  <conditionalFormatting sqref="C5">
    <cfRule type="expression" dxfId="7" priority="4">
      <formula>$D$5="No"</formula>
    </cfRule>
  </conditionalFormatting>
  <conditionalFormatting sqref="C6">
    <cfRule type="expression" dxfId="6" priority="3">
      <formula>$D$6="No"</formula>
    </cfRule>
  </conditionalFormatting>
  <conditionalFormatting sqref="C7">
    <cfRule type="expression" dxfId="5" priority="2">
      <formula>$D$7="Yes"</formula>
    </cfRule>
  </conditionalFormatting>
  <conditionalFormatting sqref="C8">
    <cfRule type="expression" dxfId="4" priority="1">
      <formula>$D$8="Yes"</formula>
    </cfRule>
  </conditionalFormatting>
  <dataValidations count="1">
    <dataValidation type="list" allowBlank="1" showInputMessage="1" showErrorMessage="1" sqref="D5:D8" xr:uid="{F6AD64A2-1A96-4B1A-8D36-F50AE7E33490}">
      <formula1>$G$5:$G$6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E167-EB65-4B97-B423-A8C0AA3F5C91}">
  <dimension ref="A2:Q1653"/>
  <sheetViews>
    <sheetView showGridLines="0" topLeftCell="A13" zoomScaleNormal="100" workbookViewId="0">
      <selection activeCell="K23" sqref="K23"/>
    </sheetView>
  </sheetViews>
  <sheetFormatPr defaultRowHeight="20.100000000000001" customHeight="1" x14ac:dyDescent="0.25"/>
  <cols>
    <col min="1" max="1" width="3.7109375" style="11" customWidth="1"/>
    <col min="2" max="2" width="20.140625" style="19" customWidth="1"/>
    <col min="3" max="3" width="28.7109375" style="19" customWidth="1"/>
    <col min="4" max="4" width="18.42578125" style="15" customWidth="1"/>
    <col min="5" max="5" width="11.5703125" style="15" customWidth="1"/>
    <col min="6" max="6" width="3.28515625" style="15" customWidth="1"/>
    <col min="7" max="7" width="10.5703125" style="15" customWidth="1"/>
    <col min="8" max="8" width="20" style="15" customWidth="1"/>
    <col min="9" max="9" width="32.5703125" style="15" bestFit="1" customWidth="1"/>
    <col min="10" max="12" width="10" style="19" customWidth="1"/>
    <col min="13" max="13" width="9.140625" style="11"/>
    <col min="14" max="14" width="12.5703125" style="11" bestFit="1" customWidth="1"/>
    <col min="15" max="15" width="10.140625" style="11" bestFit="1" customWidth="1"/>
    <col min="16" max="16384" width="9.140625" style="11"/>
  </cols>
  <sheetData>
    <row r="2" spans="2:12" ht="42" customHeight="1" x14ac:dyDescent="0.25">
      <c r="B2" s="90" t="s">
        <v>70</v>
      </c>
      <c r="C2" s="90"/>
      <c r="D2" s="90"/>
      <c r="E2" s="90"/>
      <c r="F2" s="90"/>
      <c r="G2" s="90"/>
      <c r="H2" s="90"/>
      <c r="I2" s="90"/>
    </row>
    <row r="3" spans="2:12" ht="20.100000000000001" customHeight="1" x14ac:dyDescent="0.25">
      <c r="B3" s="89"/>
      <c r="C3" s="89"/>
      <c r="D3" s="89"/>
      <c r="E3" s="89"/>
      <c r="F3" s="89"/>
      <c r="G3" s="89"/>
      <c r="H3" s="89"/>
      <c r="I3" s="89"/>
    </row>
    <row r="4" spans="2:12" ht="20.100000000000001" customHeight="1" x14ac:dyDescent="0.25">
      <c r="B4" s="14"/>
      <c r="C4" s="14"/>
      <c r="D4" s="14"/>
      <c r="E4" s="14"/>
      <c r="F4" s="14"/>
      <c r="G4" s="14"/>
      <c r="H4" s="14"/>
      <c r="I4" s="14"/>
    </row>
    <row r="5" spans="2:12" ht="20.100000000000001" customHeight="1" thickBot="1" x14ac:dyDescent="0.3">
      <c r="B5" s="37" t="s">
        <v>18</v>
      </c>
      <c r="C5" s="28"/>
      <c r="D5" s="28"/>
      <c r="E5" s="27"/>
      <c r="F5" s="29"/>
      <c r="G5" s="37" t="s">
        <v>19</v>
      </c>
      <c r="H5" s="27"/>
      <c r="I5" s="27"/>
    </row>
    <row r="6" spans="2:12" ht="20.100000000000001" customHeight="1" x14ac:dyDescent="0.25">
      <c r="B6" s="30"/>
      <c r="C6" s="30"/>
      <c r="D6" s="52" t="s">
        <v>14</v>
      </c>
      <c r="E6" s="53">
        <v>20</v>
      </c>
      <c r="F6" s="12"/>
      <c r="G6" s="52"/>
      <c r="H6" s="52" t="s">
        <v>53</v>
      </c>
      <c r="I6" s="54">
        <f>(1+apr/VLOOKUP(interest_compounded,periodic_table,3,0))^(VLOOKUP(interest_compounded,periodic_table,3,0)/VLOOKUP(payment_frequency,periodic_table,3,0))-1</f>
        <v>4.9999999999998934E-3</v>
      </c>
      <c r="J6" s="86" t="str">
        <f>IF($H$17=TRUE,"","Warning!
Regular Payment Frequency &amp; Extra Payment Frequency don't MATCH. Check out them")</f>
        <v/>
      </c>
      <c r="K6" s="87"/>
      <c r="L6" s="87"/>
    </row>
    <row r="7" spans="2:12" ht="20.100000000000001" customHeight="1" x14ac:dyDescent="0.25">
      <c r="B7" s="30"/>
      <c r="C7" s="30"/>
      <c r="D7" s="52" t="s">
        <v>15</v>
      </c>
      <c r="E7" s="55">
        <v>250000</v>
      </c>
      <c r="F7" s="12"/>
      <c r="G7" s="52"/>
      <c r="H7" s="52" t="s">
        <v>54</v>
      </c>
      <c r="I7" s="56">
        <f>IFERROR(SUM(interest_paid,principal_paid),"")</f>
        <v>338726.31765412568</v>
      </c>
      <c r="J7" s="86"/>
      <c r="K7" s="87"/>
      <c r="L7" s="87"/>
    </row>
    <row r="8" spans="2:12" ht="20.100000000000001" customHeight="1" x14ac:dyDescent="0.25">
      <c r="B8" s="30"/>
      <c r="C8" s="30"/>
      <c r="D8" s="52" t="s">
        <v>4</v>
      </c>
      <c r="E8" s="57">
        <v>0.06</v>
      </c>
      <c r="F8" s="12"/>
      <c r="G8" s="52"/>
      <c r="H8" s="52" t="s">
        <v>55</v>
      </c>
      <c r="I8" s="56">
        <f ca="1">IFERROR(SUM(OFFSET($G$26,0,0,I10)),"")</f>
        <v>88726.317654125509</v>
      </c>
      <c r="J8" s="86"/>
      <c r="K8" s="87"/>
      <c r="L8" s="87"/>
    </row>
    <row r="9" spans="2:12" ht="20.100000000000001" customHeight="1" x14ac:dyDescent="0.25">
      <c r="B9" s="30"/>
      <c r="C9" s="30"/>
      <c r="D9" s="52" t="s">
        <v>71</v>
      </c>
      <c r="E9" s="58">
        <v>43110</v>
      </c>
      <c r="F9" s="59"/>
      <c r="G9" s="52"/>
      <c r="H9" s="52" t="s">
        <v>20</v>
      </c>
      <c r="I9" s="56">
        <f ca="1">IFERROR(nper*payment-loan-I8,"")</f>
        <v>91132.317432768992</v>
      </c>
      <c r="J9" s="86"/>
      <c r="K9" s="87"/>
      <c r="L9" s="87"/>
    </row>
    <row r="10" spans="2:12" ht="20.100000000000001" customHeight="1" x14ac:dyDescent="0.25">
      <c r="B10" s="30"/>
      <c r="C10" s="30"/>
      <c r="D10" s="60" t="s">
        <v>17</v>
      </c>
      <c r="E10" s="61" t="s">
        <v>21</v>
      </c>
      <c r="F10" s="12"/>
      <c r="G10" s="52"/>
      <c r="H10" s="52" t="s">
        <v>52</v>
      </c>
      <c r="I10" s="62">
        <f>COUNTIF(array,"&gt;0")</f>
        <v>125</v>
      </c>
      <c r="J10" s="86"/>
      <c r="K10" s="87"/>
      <c r="L10" s="87"/>
    </row>
    <row r="11" spans="2:12" ht="20.100000000000001" customHeight="1" x14ac:dyDescent="0.25">
      <c r="B11" s="31"/>
      <c r="C11" s="32"/>
      <c r="D11" s="63" t="s">
        <v>57</v>
      </c>
      <c r="E11" s="133" t="s">
        <v>9</v>
      </c>
      <c r="F11" s="78"/>
      <c r="G11" s="60"/>
      <c r="H11" s="60" t="s">
        <v>56</v>
      </c>
      <c r="I11" s="64" t="str">
        <f>DATEDIF(first_payment_date,INDEX(dates,I10),"y") &amp; " Years, " &amp; DATEDIF(first_payment_date,INDEX(dates,I10),"ym") &amp; " Months, " &amp; DATEDIF(first_payment_date,INDEX(dates,I10),"md") &amp; " Days"</f>
        <v>10 Years, 5 Months, 0 Days</v>
      </c>
      <c r="J11" s="86"/>
      <c r="K11" s="87"/>
      <c r="L11" s="87"/>
    </row>
    <row r="12" spans="2:12" ht="20.100000000000001" customHeight="1" x14ac:dyDescent="0.25">
      <c r="B12" s="33"/>
      <c r="C12" s="34"/>
      <c r="D12" s="65" t="s">
        <v>51</v>
      </c>
      <c r="E12" s="133" t="s">
        <v>9</v>
      </c>
      <c r="F12" s="79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G12" s="80"/>
      <c r="H12" s="80"/>
      <c r="I12" s="80"/>
    </row>
    <row r="13" spans="2:12" ht="20.100000000000001" customHeight="1" x14ac:dyDescent="0.25">
      <c r="B13" s="35"/>
      <c r="C13" s="34"/>
      <c r="D13" s="65" t="str">
        <f>"Number of '"&amp;payment_frequency&amp;"' Payments Already Made"</f>
        <v>Number of 'Monthly' Payments Already Made</v>
      </c>
      <c r="E13" s="133">
        <v>5</v>
      </c>
      <c r="F13" s="80"/>
      <c r="G13" s="80"/>
      <c r="H13" s="80"/>
      <c r="I13" s="80"/>
    </row>
    <row r="14" spans="2:12" ht="20.100000000000001" customHeight="1" x14ac:dyDescent="0.25">
      <c r="B14" s="35"/>
      <c r="C14" s="34"/>
      <c r="D14" s="65" t="s">
        <v>48</v>
      </c>
      <c r="E14" s="133">
        <v>10</v>
      </c>
      <c r="F14" s="81" t="s">
        <v>58</v>
      </c>
      <c r="G14" s="80"/>
      <c r="H14" s="80"/>
      <c r="I14" s="80"/>
    </row>
    <row r="15" spans="2:12" ht="20.100000000000001" customHeight="1" x14ac:dyDescent="0.25">
      <c r="B15" s="82"/>
      <c r="C15" s="83"/>
      <c r="D15" s="84" t="s">
        <v>50</v>
      </c>
      <c r="E15" s="133" t="s">
        <v>11</v>
      </c>
      <c r="F15" s="81" t="s">
        <v>59</v>
      </c>
      <c r="G15" s="78"/>
      <c r="H15" s="78"/>
      <c r="I15" s="78"/>
    </row>
    <row r="16" spans="2:12" ht="20.100000000000001" customHeigh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2:17" ht="20.100000000000001" customHeight="1" x14ac:dyDescent="0.25">
      <c r="B17" s="66"/>
      <c r="C17" s="67"/>
      <c r="D17" s="68" t="s">
        <v>17</v>
      </c>
      <c r="E17" s="69">
        <f>IF(E10="Beginning of the Period", 1,0)</f>
        <v>0</v>
      </c>
      <c r="F17" s="69"/>
      <c r="G17" s="68" t="s">
        <v>49</v>
      </c>
      <c r="H17" s="69" t="b">
        <f>IF(AND(payment_frequency="Weekly",OR(recurring_payment_frequency="Weekly",recurring_payment_frequency="Bi-Weekly")),TRUE,IF(AND(payment_frequency="Monthly",OR(recurring_payment_frequency="Monthly",recurring_payment_frequency="Bi-monthly",recurring_payment_frequency="Quarterly",recurring_payment_frequency="Semi-annually",recurring_payment_frequency="Yearly")),TRUE,0))</f>
        <v>1</v>
      </c>
      <c r="I17" s="69"/>
    </row>
    <row r="18" spans="2:17" ht="20.100000000000001" customHeight="1" x14ac:dyDescent="0.25">
      <c r="B18" s="70"/>
      <c r="C18" s="71"/>
      <c r="D18" s="72" t="s">
        <v>27</v>
      </c>
      <c r="E18" s="73">
        <f>term*VLOOKUP(payment_frequency,periodic_table,3,FALSE)</f>
        <v>240</v>
      </c>
      <c r="F18" s="73"/>
      <c r="G18" s="73"/>
      <c r="H18" s="73"/>
      <c r="I18" s="73"/>
    </row>
    <row r="19" spans="2:17" ht="20.100000000000001" customHeight="1" x14ac:dyDescent="0.25">
      <c r="B19" s="74"/>
      <c r="C19" s="75"/>
      <c r="D19" s="76" t="s">
        <v>33</v>
      </c>
      <c r="E19" s="77">
        <f>VLOOKUP(recurring_payment_frequency,periodic_table,5,FALSE)</f>
        <v>3</v>
      </c>
      <c r="F19" s="77"/>
      <c r="G19" s="77"/>
      <c r="H19" s="77"/>
      <c r="I19" s="77"/>
    </row>
    <row r="20" spans="2:17" ht="20.100000000000001" customHeight="1" x14ac:dyDescent="0.25">
      <c r="B20" s="36"/>
      <c r="C20" s="36"/>
      <c r="D20" s="36"/>
      <c r="E20" s="36"/>
      <c r="F20" s="36"/>
      <c r="G20" s="36"/>
      <c r="H20" s="36"/>
      <c r="I20" s="36"/>
    </row>
    <row r="21" spans="2:17" ht="20.100000000000001" customHeight="1" x14ac:dyDescent="0.25">
      <c r="B21" s="88" t="str">
        <f>E11&amp;" Payment Amount"</f>
        <v>Monthly Payment Amount</v>
      </c>
      <c r="C21" s="88"/>
      <c r="D21" s="85">
        <f>-IF(payment_type=1,PMT(rate,nper,loan,,1),PMT(rate,nper,loan,,0))</f>
        <v>1791.0776461953938</v>
      </c>
      <c r="E21" s="85"/>
      <c r="F21" s="29"/>
      <c r="G21" s="29"/>
      <c r="H21" s="29"/>
      <c r="I21" s="29"/>
    </row>
    <row r="22" spans="2:17" ht="20.100000000000001" customHeight="1" x14ac:dyDescent="0.25">
      <c r="B22" s="88" t="str">
        <f>recurring_payment_frequency&amp;" Extra Payment Amount"</f>
        <v>Quarterly Extra Payment Amount</v>
      </c>
      <c r="C22" s="88"/>
      <c r="D22" s="85">
        <f>-PMT('Payoff Calc. (Target)'!apr/VLOOKUP(recurring_payment_frequency,periodic_table,3,0),$E$14*VLOOKUP(recurring_payment_frequency,periodic_table,3,0),FV(rate,$E$13,payment,-loan))-VLOOKUP(recurring_payment_frequency,periodic_table,5,0)*payment</f>
        <v>2892.2003323509653</v>
      </c>
      <c r="E22" s="85"/>
      <c r="F22" s="29"/>
      <c r="G22" s="29"/>
      <c r="H22" s="29"/>
      <c r="I22" s="29"/>
    </row>
    <row r="24" spans="2:17" ht="60.75" customHeight="1" thickBot="1" x14ac:dyDescent="0.3">
      <c r="B24" s="38" t="s">
        <v>1</v>
      </c>
      <c r="C24" s="39" t="s">
        <v>0</v>
      </c>
      <c r="D24" s="39" t="s">
        <v>2</v>
      </c>
      <c r="E24" s="38" t="s">
        <v>37</v>
      </c>
      <c r="F24" s="38"/>
      <c r="G24" s="49" t="s">
        <v>25</v>
      </c>
      <c r="H24" s="38" t="s">
        <v>26</v>
      </c>
      <c r="I24" s="40" t="s">
        <v>3</v>
      </c>
    </row>
    <row r="25" spans="2:17" ht="20.100000000000001" customHeight="1" x14ac:dyDescent="0.25">
      <c r="B25" s="41"/>
      <c r="C25" s="41"/>
      <c r="D25" s="46"/>
      <c r="E25" s="46"/>
      <c r="F25" s="41"/>
      <c r="G25" s="46"/>
      <c r="H25" s="46"/>
      <c r="I25" s="50">
        <f>loan</f>
        <v>250000</v>
      </c>
      <c r="O25" s="18"/>
    </row>
    <row r="26" spans="2:17" ht="20.100000000000001" customHeight="1" x14ac:dyDescent="0.25">
      <c r="B26" s="42">
        <f t="shared" ref="B26:B89" si="0">IFERROR(IF(I25&lt;=1,"",B25+1),"")</f>
        <v>1</v>
      </c>
      <c r="C26" s="43">
        <f t="shared" ref="C26:C89" si="1">IF(B26="","",IF(OR(payment_frequency="Weekly",payment_frequency="Bi-weekly",payment_frequency="Semi-monthly"),first_payment_date+B26*VLOOKUP(payment_frequency,periodic_table,2,0),EDATE(first_payment_date,B26*VLOOKUP(payment_frequency,periodic_table,2,0))))</f>
        <v>43141</v>
      </c>
      <c r="D26" s="47">
        <f t="shared" ref="D26:D89" si="2">IF(B26="","",IF(payment+$D$22&gt;I25,I25*(1+rate)-$D$22,payment))</f>
        <v>1791.0776461953938</v>
      </c>
      <c r="E26" s="48">
        <f t="shared" ref="E26:E57" si="3">IFERROR(IF(AND(I25*(1+rate)-D26&lt;$D$22,MOD(B26-$E$13-1,$E$19)=0),I25*(1+rate)-D26,IF(B26&lt;$E$13+1,0,IF(MOD(B26-$E$13,$E$19)=0,$D$22,0))),0)</f>
        <v>0</v>
      </c>
      <c r="F26" s="44"/>
      <c r="G26" s="47">
        <f t="shared" ref="G26:G89" si="4">IF(AND(payment_type=1,B26=1),0,IF(B26="","",I25*rate))</f>
        <v>1249.9999999999734</v>
      </c>
      <c r="H26" s="47">
        <f t="shared" ref="H26:H89" si="5">IF(B26="","",D26-G26+E26+F26)</f>
        <v>541.07764619542036</v>
      </c>
      <c r="I26" s="51">
        <f>IFERROR(IF(H26&lt;=0,"",I25-H26),"")</f>
        <v>249458.92235380458</v>
      </c>
      <c r="P26" s="153"/>
    </row>
    <row r="27" spans="2:17" ht="20.100000000000001" customHeight="1" x14ac:dyDescent="0.25">
      <c r="B27" s="42">
        <f t="shared" si="0"/>
        <v>2</v>
      </c>
      <c r="C27" s="43">
        <f t="shared" si="1"/>
        <v>43169</v>
      </c>
      <c r="D27" s="47">
        <f t="shared" si="2"/>
        <v>1791.0776461953938</v>
      </c>
      <c r="E27" s="48">
        <f t="shared" si="3"/>
        <v>0</v>
      </c>
      <c r="F27" s="44"/>
      <c r="G27" s="47">
        <f t="shared" si="4"/>
        <v>1247.2946117689962</v>
      </c>
      <c r="H27" s="47">
        <f t="shared" si="5"/>
        <v>543.78303442639753</v>
      </c>
      <c r="I27" s="51">
        <f t="shared" ref="I27:I90" si="6">IFERROR(IF(H27&lt;=0,"",I26-H27),"")</f>
        <v>248915.13931937818</v>
      </c>
      <c r="M27" s="20"/>
      <c r="Q27" s="21"/>
    </row>
    <row r="28" spans="2:17" ht="20.100000000000001" customHeight="1" x14ac:dyDescent="0.25">
      <c r="B28" s="42">
        <f t="shared" si="0"/>
        <v>3</v>
      </c>
      <c r="C28" s="43">
        <f t="shared" si="1"/>
        <v>43200</v>
      </c>
      <c r="D28" s="47">
        <f t="shared" si="2"/>
        <v>1791.0776461953938</v>
      </c>
      <c r="E28" s="48">
        <f t="shared" si="3"/>
        <v>0</v>
      </c>
      <c r="F28" s="44"/>
      <c r="G28" s="47">
        <f t="shared" si="4"/>
        <v>1244.5756965968644</v>
      </c>
      <c r="H28" s="47">
        <f t="shared" si="5"/>
        <v>546.50194959852934</v>
      </c>
      <c r="I28" s="51">
        <f t="shared" si="6"/>
        <v>248368.63736977967</v>
      </c>
      <c r="N28" s="22"/>
      <c r="O28" s="20"/>
    </row>
    <row r="29" spans="2:17" ht="20.100000000000001" customHeight="1" x14ac:dyDescent="0.25">
      <c r="B29" s="42">
        <f t="shared" si="0"/>
        <v>4</v>
      </c>
      <c r="C29" s="43">
        <f t="shared" si="1"/>
        <v>43230</v>
      </c>
      <c r="D29" s="47">
        <f t="shared" si="2"/>
        <v>1791.0776461953938</v>
      </c>
      <c r="E29" s="48">
        <f t="shared" si="3"/>
        <v>0</v>
      </c>
      <c r="F29" s="44"/>
      <c r="G29" s="47">
        <f t="shared" si="4"/>
        <v>1241.8431868488719</v>
      </c>
      <c r="H29" s="47">
        <f t="shared" si="5"/>
        <v>549.23445934652182</v>
      </c>
      <c r="I29" s="51">
        <f t="shared" si="6"/>
        <v>247819.40291043316</v>
      </c>
      <c r="O29" s="20"/>
    </row>
    <row r="30" spans="2:17" ht="20.100000000000001" customHeight="1" x14ac:dyDescent="0.25">
      <c r="B30" s="42">
        <f t="shared" si="0"/>
        <v>5</v>
      </c>
      <c r="C30" s="43">
        <f t="shared" si="1"/>
        <v>43261</v>
      </c>
      <c r="D30" s="47">
        <f t="shared" si="2"/>
        <v>1791.0776461953938</v>
      </c>
      <c r="E30" s="48">
        <f t="shared" si="3"/>
        <v>0</v>
      </c>
      <c r="F30" s="44"/>
      <c r="G30" s="47">
        <f t="shared" si="4"/>
        <v>1239.0970145521394</v>
      </c>
      <c r="H30" s="47">
        <f t="shared" si="5"/>
        <v>551.98063164325436</v>
      </c>
      <c r="I30" s="51">
        <f t="shared" si="6"/>
        <v>247267.42227878989</v>
      </c>
    </row>
    <row r="31" spans="2:17" ht="20.100000000000001" customHeight="1" x14ac:dyDescent="0.25">
      <c r="B31" s="42">
        <f t="shared" si="0"/>
        <v>6</v>
      </c>
      <c r="C31" s="43">
        <f t="shared" si="1"/>
        <v>43291</v>
      </c>
      <c r="D31" s="47">
        <f t="shared" si="2"/>
        <v>1791.0776461953938</v>
      </c>
      <c r="E31" s="48">
        <f t="shared" si="3"/>
        <v>0</v>
      </c>
      <c r="F31" s="44"/>
      <c r="G31" s="47">
        <f t="shared" si="4"/>
        <v>1236.3371113939231</v>
      </c>
      <c r="H31" s="47">
        <f t="shared" si="5"/>
        <v>554.74053480147063</v>
      </c>
      <c r="I31" s="51">
        <f t="shared" si="6"/>
        <v>246712.68174398842</v>
      </c>
    </row>
    <row r="32" spans="2:17" ht="20.100000000000001" customHeight="1" x14ac:dyDescent="0.25">
      <c r="B32" s="42">
        <f t="shared" si="0"/>
        <v>7</v>
      </c>
      <c r="C32" s="43">
        <f t="shared" si="1"/>
        <v>43322</v>
      </c>
      <c r="D32" s="47">
        <f t="shared" si="2"/>
        <v>1791.0776461953938</v>
      </c>
      <c r="E32" s="48">
        <f t="shared" si="3"/>
        <v>0</v>
      </c>
      <c r="F32" s="44"/>
      <c r="G32" s="47">
        <f t="shared" si="4"/>
        <v>1233.5634087199157</v>
      </c>
      <c r="H32" s="47">
        <f t="shared" si="5"/>
        <v>557.51423747547801</v>
      </c>
      <c r="I32" s="51">
        <f t="shared" si="6"/>
        <v>246155.16750651295</v>
      </c>
    </row>
    <row r="33" spans="2:14" ht="20.100000000000001" customHeight="1" x14ac:dyDescent="0.25">
      <c r="B33" s="42">
        <f t="shared" si="0"/>
        <v>8</v>
      </c>
      <c r="C33" s="43">
        <f t="shared" si="1"/>
        <v>43353</v>
      </c>
      <c r="D33" s="47">
        <f t="shared" si="2"/>
        <v>1791.0776461953938</v>
      </c>
      <c r="E33" s="48">
        <f t="shared" si="3"/>
        <v>2892.2003323509653</v>
      </c>
      <c r="F33" s="44"/>
      <c r="G33" s="47">
        <f t="shared" si="4"/>
        <v>1230.7758375325386</v>
      </c>
      <c r="H33" s="47">
        <f t="shared" si="5"/>
        <v>3452.5021410138206</v>
      </c>
      <c r="I33" s="51">
        <f t="shared" si="6"/>
        <v>242702.66536549912</v>
      </c>
    </row>
    <row r="34" spans="2:14" ht="20.100000000000001" customHeight="1" x14ac:dyDescent="0.25">
      <c r="B34" s="42">
        <f t="shared" si="0"/>
        <v>9</v>
      </c>
      <c r="C34" s="43">
        <f t="shared" si="1"/>
        <v>43383</v>
      </c>
      <c r="D34" s="47">
        <f t="shared" si="2"/>
        <v>1791.0776461953938</v>
      </c>
      <c r="E34" s="48">
        <f t="shared" si="3"/>
        <v>0</v>
      </c>
      <c r="F34" s="44"/>
      <c r="G34" s="47">
        <f t="shared" si="4"/>
        <v>1213.5133268274697</v>
      </c>
      <c r="H34" s="47">
        <f t="shared" si="5"/>
        <v>577.5643193679241</v>
      </c>
      <c r="I34" s="51">
        <f t="shared" si="6"/>
        <v>242125.1010461312</v>
      </c>
    </row>
    <row r="35" spans="2:14" s="16" customFormat="1" ht="20.100000000000001" customHeight="1" x14ac:dyDescent="0.25">
      <c r="B35" s="42">
        <f t="shared" si="0"/>
        <v>10</v>
      </c>
      <c r="C35" s="45">
        <f t="shared" si="1"/>
        <v>43414</v>
      </c>
      <c r="D35" s="47">
        <f t="shared" si="2"/>
        <v>1791.0776461953938</v>
      </c>
      <c r="E35" s="48">
        <f t="shared" si="3"/>
        <v>0</v>
      </c>
      <c r="F35" s="44"/>
      <c r="G35" s="47">
        <f t="shared" si="4"/>
        <v>1210.6255052306301</v>
      </c>
      <c r="H35" s="47">
        <f t="shared" si="5"/>
        <v>580.45214096476366</v>
      </c>
      <c r="I35" s="51">
        <f t="shared" si="6"/>
        <v>241544.64890516642</v>
      </c>
      <c r="J35" s="25"/>
      <c r="K35" s="25"/>
      <c r="L35" s="19"/>
      <c r="M35" s="11"/>
      <c r="N35" s="11"/>
    </row>
    <row r="36" spans="2:14" ht="20.100000000000001" customHeight="1" x14ac:dyDescent="0.25">
      <c r="B36" s="42">
        <f t="shared" si="0"/>
        <v>11</v>
      </c>
      <c r="C36" s="43">
        <f t="shared" si="1"/>
        <v>43444</v>
      </c>
      <c r="D36" s="47">
        <f t="shared" si="2"/>
        <v>1791.0776461953938</v>
      </c>
      <c r="E36" s="48">
        <f t="shared" si="3"/>
        <v>2892.2003323509653</v>
      </c>
      <c r="F36" s="44"/>
      <c r="G36" s="47">
        <f t="shared" si="4"/>
        <v>1207.7232445258064</v>
      </c>
      <c r="H36" s="47">
        <f t="shared" si="5"/>
        <v>3475.5547340205526</v>
      </c>
      <c r="I36" s="51">
        <f t="shared" si="6"/>
        <v>238069.09417114587</v>
      </c>
    </row>
    <row r="37" spans="2:14" ht="20.100000000000001" customHeight="1" x14ac:dyDescent="0.25">
      <c r="B37" s="42">
        <f t="shared" si="0"/>
        <v>12</v>
      </c>
      <c r="C37" s="43">
        <f t="shared" si="1"/>
        <v>43475</v>
      </c>
      <c r="D37" s="47">
        <f t="shared" si="2"/>
        <v>1791.0776461953938</v>
      </c>
      <c r="E37" s="48">
        <f t="shared" si="3"/>
        <v>0</v>
      </c>
      <c r="F37" s="44"/>
      <c r="G37" s="47">
        <f t="shared" si="4"/>
        <v>1190.345470855704</v>
      </c>
      <c r="H37" s="47">
        <f t="shared" si="5"/>
        <v>600.73217533968977</v>
      </c>
      <c r="I37" s="51">
        <f t="shared" si="6"/>
        <v>237468.36199580619</v>
      </c>
    </row>
    <row r="38" spans="2:14" s="16" customFormat="1" ht="20.100000000000001" customHeight="1" x14ac:dyDescent="0.25">
      <c r="B38" s="42">
        <f t="shared" si="0"/>
        <v>13</v>
      </c>
      <c r="C38" s="45">
        <f t="shared" si="1"/>
        <v>43506</v>
      </c>
      <c r="D38" s="47">
        <f t="shared" si="2"/>
        <v>1791.0776461953938</v>
      </c>
      <c r="E38" s="48">
        <f t="shared" si="3"/>
        <v>0</v>
      </c>
      <c r="F38" s="44"/>
      <c r="G38" s="47">
        <f t="shared" si="4"/>
        <v>1187.3418099790056</v>
      </c>
      <c r="H38" s="47">
        <f t="shared" si="5"/>
        <v>603.73583621638818</v>
      </c>
      <c r="I38" s="51">
        <f t="shared" si="6"/>
        <v>236864.6261595898</v>
      </c>
      <c r="J38" s="25"/>
      <c r="K38" s="25"/>
      <c r="L38" s="19"/>
      <c r="M38" s="11"/>
      <c r="N38" s="11"/>
    </row>
    <row r="39" spans="2:14" ht="20.100000000000001" customHeight="1" x14ac:dyDescent="0.25">
      <c r="B39" s="42">
        <f t="shared" si="0"/>
        <v>14</v>
      </c>
      <c r="C39" s="43">
        <f t="shared" si="1"/>
        <v>43534</v>
      </c>
      <c r="D39" s="47">
        <f t="shared" si="2"/>
        <v>1791.0776461953938</v>
      </c>
      <c r="E39" s="48">
        <f t="shared" si="3"/>
        <v>2892.2003323509653</v>
      </c>
      <c r="F39" s="44"/>
      <c r="G39" s="47">
        <f t="shared" si="4"/>
        <v>1184.3231307979238</v>
      </c>
      <c r="H39" s="47">
        <f t="shared" si="5"/>
        <v>3498.954847748435</v>
      </c>
      <c r="I39" s="51">
        <f t="shared" si="6"/>
        <v>233365.67131184135</v>
      </c>
    </row>
    <row r="40" spans="2:14" ht="20.100000000000001" customHeight="1" x14ac:dyDescent="0.25">
      <c r="B40" s="42">
        <f t="shared" si="0"/>
        <v>15</v>
      </c>
      <c r="C40" s="43">
        <f t="shared" si="1"/>
        <v>43565</v>
      </c>
      <c r="D40" s="47">
        <f t="shared" si="2"/>
        <v>1791.0776461953938</v>
      </c>
      <c r="E40" s="48">
        <f t="shared" si="3"/>
        <v>0</v>
      </c>
      <c r="F40" s="44"/>
      <c r="G40" s="47">
        <f t="shared" si="4"/>
        <v>1166.8283565591819</v>
      </c>
      <c r="H40" s="47">
        <f t="shared" si="5"/>
        <v>624.24928963621187</v>
      </c>
      <c r="I40" s="51">
        <f t="shared" si="6"/>
        <v>232741.42202220514</v>
      </c>
    </row>
    <row r="41" spans="2:14" s="16" customFormat="1" ht="20.100000000000001" customHeight="1" x14ac:dyDescent="0.25">
      <c r="B41" s="42">
        <f t="shared" si="0"/>
        <v>16</v>
      </c>
      <c r="C41" s="45">
        <f t="shared" si="1"/>
        <v>43595</v>
      </c>
      <c r="D41" s="47">
        <f t="shared" si="2"/>
        <v>1791.0776461953938</v>
      </c>
      <c r="E41" s="48">
        <f t="shared" si="3"/>
        <v>0</v>
      </c>
      <c r="F41" s="44"/>
      <c r="G41" s="47">
        <f t="shared" si="4"/>
        <v>1163.7071101110009</v>
      </c>
      <c r="H41" s="47">
        <f t="shared" si="5"/>
        <v>627.37053608439282</v>
      </c>
      <c r="I41" s="51">
        <f t="shared" si="6"/>
        <v>232114.05148612073</v>
      </c>
      <c r="J41" s="25"/>
      <c r="K41" s="25"/>
      <c r="L41" s="19"/>
      <c r="M41" s="11"/>
      <c r="N41" s="11"/>
    </row>
    <row r="42" spans="2:14" ht="20.100000000000001" customHeight="1" x14ac:dyDescent="0.25">
      <c r="B42" s="42">
        <f t="shared" si="0"/>
        <v>17</v>
      </c>
      <c r="C42" s="43">
        <f t="shared" si="1"/>
        <v>43626</v>
      </c>
      <c r="D42" s="47">
        <f t="shared" si="2"/>
        <v>1791.0776461953938</v>
      </c>
      <c r="E42" s="48">
        <f t="shared" si="3"/>
        <v>2892.2003323509653</v>
      </c>
      <c r="F42" s="44"/>
      <c r="G42" s="47">
        <f t="shared" si="4"/>
        <v>1160.570257430579</v>
      </c>
      <c r="H42" s="47">
        <f t="shared" si="5"/>
        <v>3522.7077211157803</v>
      </c>
      <c r="I42" s="51">
        <f t="shared" si="6"/>
        <v>228591.34376500495</v>
      </c>
    </row>
    <row r="43" spans="2:14" ht="20.100000000000001" customHeight="1" x14ac:dyDescent="0.25">
      <c r="B43" s="42">
        <f t="shared" si="0"/>
        <v>18</v>
      </c>
      <c r="C43" s="43">
        <f t="shared" si="1"/>
        <v>43656</v>
      </c>
      <c r="D43" s="47">
        <f t="shared" si="2"/>
        <v>1791.0776461953938</v>
      </c>
      <c r="E43" s="48">
        <f t="shared" si="3"/>
        <v>0</v>
      </c>
      <c r="F43" s="44"/>
      <c r="G43" s="47">
        <f t="shared" si="4"/>
        <v>1142.9567188250003</v>
      </c>
      <c r="H43" s="47">
        <f t="shared" si="5"/>
        <v>648.12092737039347</v>
      </c>
      <c r="I43" s="51">
        <f t="shared" si="6"/>
        <v>227943.22283763456</v>
      </c>
    </row>
    <row r="44" spans="2:14" ht="20.100000000000001" customHeight="1" x14ac:dyDescent="0.25">
      <c r="B44" s="42">
        <f t="shared" si="0"/>
        <v>19</v>
      </c>
      <c r="C44" s="43">
        <f t="shared" si="1"/>
        <v>43687</v>
      </c>
      <c r="D44" s="47">
        <f t="shared" si="2"/>
        <v>1791.0776461953938</v>
      </c>
      <c r="E44" s="48">
        <f t="shared" si="3"/>
        <v>0</v>
      </c>
      <c r="F44" s="44"/>
      <c r="G44" s="47">
        <f t="shared" si="4"/>
        <v>1139.7161141881486</v>
      </c>
      <c r="H44" s="47">
        <f t="shared" si="5"/>
        <v>651.36153200724516</v>
      </c>
      <c r="I44" s="51">
        <f t="shared" si="6"/>
        <v>227291.8613056273</v>
      </c>
    </row>
    <row r="45" spans="2:14" ht="20.100000000000001" customHeight="1" x14ac:dyDescent="0.25">
      <c r="B45" s="42">
        <f t="shared" si="0"/>
        <v>20</v>
      </c>
      <c r="C45" s="43">
        <f t="shared" si="1"/>
        <v>43718</v>
      </c>
      <c r="D45" s="47">
        <f t="shared" si="2"/>
        <v>1791.0776461953938</v>
      </c>
      <c r="E45" s="48">
        <f t="shared" si="3"/>
        <v>2892.2003323509653</v>
      </c>
      <c r="F45" s="44"/>
      <c r="G45" s="47">
        <f t="shared" si="4"/>
        <v>1136.4593065281124</v>
      </c>
      <c r="H45" s="47">
        <f t="shared" si="5"/>
        <v>3546.8186720182466</v>
      </c>
      <c r="I45" s="51">
        <f t="shared" si="6"/>
        <v>223745.04263360906</v>
      </c>
    </row>
    <row r="46" spans="2:14" ht="20.100000000000001" customHeight="1" x14ac:dyDescent="0.25">
      <c r="B46" s="42">
        <f t="shared" si="0"/>
        <v>21</v>
      </c>
      <c r="C46" s="43">
        <f t="shared" si="1"/>
        <v>43748</v>
      </c>
      <c r="D46" s="47">
        <f t="shared" si="2"/>
        <v>1791.0776461953938</v>
      </c>
      <c r="E46" s="48">
        <f t="shared" si="3"/>
        <v>0</v>
      </c>
      <c r="F46" s="44"/>
      <c r="G46" s="47">
        <f t="shared" si="4"/>
        <v>1118.7252131680214</v>
      </c>
      <c r="H46" s="47">
        <f t="shared" si="5"/>
        <v>672.3524330273724</v>
      </c>
      <c r="I46" s="51">
        <f t="shared" si="6"/>
        <v>223072.69020058168</v>
      </c>
    </row>
    <row r="47" spans="2:14" ht="20.100000000000001" customHeight="1" x14ac:dyDescent="0.25">
      <c r="B47" s="42">
        <f t="shared" si="0"/>
        <v>22</v>
      </c>
      <c r="C47" s="43">
        <f t="shared" si="1"/>
        <v>43779</v>
      </c>
      <c r="D47" s="47">
        <f t="shared" si="2"/>
        <v>1791.0776461953938</v>
      </c>
      <c r="E47" s="48">
        <f t="shared" si="3"/>
        <v>0</v>
      </c>
      <c r="F47" s="44"/>
      <c r="G47" s="47">
        <f t="shared" si="4"/>
        <v>1115.3634510028846</v>
      </c>
      <c r="H47" s="47">
        <f t="shared" si="5"/>
        <v>675.71419519250912</v>
      </c>
      <c r="I47" s="51">
        <f t="shared" si="6"/>
        <v>222396.97600538918</v>
      </c>
    </row>
    <row r="48" spans="2:14" ht="20.100000000000001" customHeight="1" x14ac:dyDescent="0.25">
      <c r="B48" s="42">
        <f t="shared" si="0"/>
        <v>23</v>
      </c>
      <c r="C48" s="43">
        <f t="shared" si="1"/>
        <v>43809</v>
      </c>
      <c r="D48" s="47">
        <f t="shared" si="2"/>
        <v>1791.0776461953938</v>
      </c>
      <c r="E48" s="48">
        <f t="shared" si="3"/>
        <v>2892.2003323509653</v>
      </c>
      <c r="F48" s="44"/>
      <c r="G48" s="47">
        <f t="shared" si="4"/>
        <v>1111.9848800269222</v>
      </c>
      <c r="H48" s="47">
        <f t="shared" si="5"/>
        <v>3571.2930985194371</v>
      </c>
      <c r="I48" s="51">
        <f t="shared" si="6"/>
        <v>218825.68290686974</v>
      </c>
    </row>
    <row r="49" spans="2:12" ht="20.100000000000001" customHeight="1" x14ac:dyDescent="0.25">
      <c r="B49" s="42">
        <f t="shared" si="0"/>
        <v>24</v>
      </c>
      <c r="C49" s="43">
        <f t="shared" si="1"/>
        <v>43840</v>
      </c>
      <c r="D49" s="47">
        <f t="shared" si="2"/>
        <v>1791.0776461953938</v>
      </c>
      <c r="E49" s="48">
        <f t="shared" si="3"/>
        <v>0</v>
      </c>
      <c r="F49" s="44"/>
      <c r="G49" s="47">
        <f t="shared" si="4"/>
        <v>1094.1284145343254</v>
      </c>
      <c r="H49" s="47">
        <f t="shared" si="5"/>
        <v>696.94923166106832</v>
      </c>
      <c r="I49" s="51">
        <f t="shared" si="6"/>
        <v>218128.73367520867</v>
      </c>
      <c r="L49" s="26"/>
    </row>
    <row r="50" spans="2:12" ht="20.100000000000001" customHeight="1" x14ac:dyDescent="0.25">
      <c r="B50" s="42">
        <f t="shared" si="0"/>
        <v>25</v>
      </c>
      <c r="C50" s="43">
        <f t="shared" si="1"/>
        <v>43871</v>
      </c>
      <c r="D50" s="47">
        <f t="shared" si="2"/>
        <v>1791.0776461953938</v>
      </c>
      <c r="E50" s="48">
        <f t="shared" si="3"/>
        <v>0</v>
      </c>
      <c r="F50" s="44"/>
      <c r="G50" s="47">
        <f t="shared" si="4"/>
        <v>1090.6436683760201</v>
      </c>
      <c r="H50" s="47">
        <f t="shared" si="5"/>
        <v>700.43397781937369</v>
      </c>
      <c r="I50" s="51">
        <f t="shared" si="6"/>
        <v>217428.2996973893</v>
      </c>
      <c r="L50" s="26"/>
    </row>
    <row r="51" spans="2:12" ht="20.100000000000001" customHeight="1" x14ac:dyDescent="0.25">
      <c r="B51" s="42">
        <f t="shared" si="0"/>
        <v>26</v>
      </c>
      <c r="C51" s="43">
        <f t="shared" si="1"/>
        <v>43900</v>
      </c>
      <c r="D51" s="47">
        <f t="shared" si="2"/>
        <v>1791.0776461953938</v>
      </c>
      <c r="E51" s="48">
        <f t="shared" si="3"/>
        <v>2892.2003323509653</v>
      </c>
      <c r="F51" s="44"/>
      <c r="G51" s="47">
        <f t="shared" si="4"/>
        <v>1087.1414984869234</v>
      </c>
      <c r="H51" s="47">
        <f t="shared" si="5"/>
        <v>3596.1364800594356</v>
      </c>
      <c r="I51" s="51">
        <f t="shared" si="6"/>
        <v>213832.16321732986</v>
      </c>
      <c r="L51" s="26"/>
    </row>
    <row r="52" spans="2:12" ht="20.100000000000001" customHeight="1" x14ac:dyDescent="0.25">
      <c r="B52" s="42">
        <f t="shared" si="0"/>
        <v>27</v>
      </c>
      <c r="C52" s="43">
        <f t="shared" si="1"/>
        <v>43931</v>
      </c>
      <c r="D52" s="47">
        <f t="shared" si="2"/>
        <v>1791.0776461953938</v>
      </c>
      <c r="E52" s="48">
        <f t="shared" si="3"/>
        <v>0</v>
      </c>
      <c r="F52" s="44"/>
      <c r="G52" s="47">
        <f t="shared" si="4"/>
        <v>1069.1608160866265</v>
      </c>
      <c r="H52" s="47">
        <f t="shared" si="5"/>
        <v>721.91683010876727</v>
      </c>
      <c r="I52" s="51">
        <f t="shared" si="6"/>
        <v>213110.24638722109</v>
      </c>
    </row>
    <row r="53" spans="2:12" ht="20.100000000000001" customHeight="1" x14ac:dyDescent="0.25">
      <c r="B53" s="42">
        <f t="shared" si="0"/>
        <v>28</v>
      </c>
      <c r="C53" s="43">
        <f t="shared" si="1"/>
        <v>43961</v>
      </c>
      <c r="D53" s="47">
        <f t="shared" si="2"/>
        <v>1791.0776461953938</v>
      </c>
      <c r="E53" s="48">
        <f t="shared" si="3"/>
        <v>0</v>
      </c>
      <c r="F53" s="44"/>
      <c r="G53" s="47">
        <f t="shared" si="4"/>
        <v>1065.5512319360828</v>
      </c>
      <c r="H53" s="47">
        <f t="shared" si="5"/>
        <v>725.52641425931097</v>
      </c>
      <c r="I53" s="51">
        <f t="shared" si="6"/>
        <v>212384.71997296179</v>
      </c>
    </row>
    <row r="54" spans="2:12" ht="20.100000000000001" customHeight="1" x14ac:dyDescent="0.25">
      <c r="B54" s="42">
        <f t="shared" si="0"/>
        <v>29</v>
      </c>
      <c r="C54" s="43">
        <f t="shared" si="1"/>
        <v>43992</v>
      </c>
      <c r="D54" s="47">
        <f t="shared" si="2"/>
        <v>1791.0776461953938</v>
      </c>
      <c r="E54" s="48">
        <f t="shared" si="3"/>
        <v>2892.2003323509653</v>
      </c>
      <c r="F54" s="44"/>
      <c r="G54" s="47">
        <f t="shared" si="4"/>
        <v>1061.9235998647862</v>
      </c>
      <c r="H54" s="47">
        <f t="shared" si="5"/>
        <v>3621.3543786815726</v>
      </c>
      <c r="I54" s="51">
        <f t="shared" si="6"/>
        <v>208763.36559428021</v>
      </c>
    </row>
    <row r="55" spans="2:12" ht="20.100000000000001" customHeight="1" x14ac:dyDescent="0.25">
      <c r="B55" s="42">
        <f t="shared" si="0"/>
        <v>30</v>
      </c>
      <c r="C55" s="43">
        <f t="shared" si="1"/>
        <v>44022</v>
      </c>
      <c r="D55" s="47">
        <f t="shared" si="2"/>
        <v>1791.0776461953938</v>
      </c>
      <c r="E55" s="48">
        <f t="shared" si="3"/>
        <v>0</v>
      </c>
      <c r="F55" s="44"/>
      <c r="G55" s="47">
        <f t="shared" si="4"/>
        <v>1043.8168279713789</v>
      </c>
      <c r="H55" s="47">
        <f t="shared" si="5"/>
        <v>747.26081822401488</v>
      </c>
      <c r="I55" s="51">
        <f t="shared" si="6"/>
        <v>208016.10477605619</v>
      </c>
    </row>
    <row r="56" spans="2:12" ht="20.100000000000001" customHeight="1" x14ac:dyDescent="0.25">
      <c r="B56" s="42">
        <f t="shared" si="0"/>
        <v>31</v>
      </c>
      <c r="C56" s="43">
        <f t="shared" si="1"/>
        <v>44053</v>
      </c>
      <c r="D56" s="47">
        <f t="shared" si="2"/>
        <v>1791.0776461953938</v>
      </c>
      <c r="E56" s="48">
        <f t="shared" si="3"/>
        <v>0</v>
      </c>
      <c r="F56" s="44"/>
      <c r="G56" s="47">
        <f t="shared" si="4"/>
        <v>1040.0805238802589</v>
      </c>
      <c r="H56" s="47">
        <f t="shared" si="5"/>
        <v>750.9971223151349</v>
      </c>
      <c r="I56" s="51">
        <f t="shared" si="6"/>
        <v>207265.10765374106</v>
      </c>
    </row>
    <row r="57" spans="2:12" ht="20.100000000000001" customHeight="1" x14ac:dyDescent="0.25">
      <c r="B57" s="42">
        <f t="shared" si="0"/>
        <v>32</v>
      </c>
      <c r="C57" s="43">
        <f t="shared" si="1"/>
        <v>44084</v>
      </c>
      <c r="D57" s="47">
        <f t="shared" si="2"/>
        <v>1791.0776461953938</v>
      </c>
      <c r="E57" s="48">
        <f t="shared" si="3"/>
        <v>2892.2003323509653</v>
      </c>
      <c r="F57" s="44"/>
      <c r="G57" s="47">
        <f t="shared" si="4"/>
        <v>1036.3255382686832</v>
      </c>
      <c r="H57" s="47">
        <f t="shared" si="5"/>
        <v>3646.952440277676</v>
      </c>
      <c r="I57" s="51">
        <f t="shared" si="6"/>
        <v>203618.15521346338</v>
      </c>
    </row>
    <row r="58" spans="2:12" ht="20.100000000000001" customHeight="1" x14ac:dyDescent="0.25">
      <c r="B58" s="42">
        <f t="shared" si="0"/>
        <v>33</v>
      </c>
      <c r="C58" s="43">
        <f t="shared" si="1"/>
        <v>44114</v>
      </c>
      <c r="D58" s="47">
        <f t="shared" si="2"/>
        <v>1791.0776461953938</v>
      </c>
      <c r="E58" s="48">
        <f t="shared" ref="E58:E89" si="7">IFERROR(IF(AND(I57*(1+rate)-D58&lt;$D$22,MOD(B58-$E$13-1,$E$19)=0),I57*(1+rate)-D58,IF(B58&lt;$E$13+1,0,IF(MOD(B58-$E$13,$E$19)=0,$D$22,0))),0)</f>
        <v>0</v>
      </c>
      <c r="F58" s="44"/>
      <c r="G58" s="47">
        <f t="shared" si="4"/>
        <v>1018.0907760672952</v>
      </c>
      <c r="H58" s="47">
        <f t="shared" si="5"/>
        <v>772.98687012809853</v>
      </c>
      <c r="I58" s="51">
        <f t="shared" si="6"/>
        <v>202845.16834333527</v>
      </c>
    </row>
    <row r="59" spans="2:12" ht="20.100000000000001" customHeight="1" x14ac:dyDescent="0.25">
      <c r="B59" s="42">
        <f t="shared" si="0"/>
        <v>34</v>
      </c>
      <c r="C59" s="43">
        <f t="shared" si="1"/>
        <v>44145</v>
      </c>
      <c r="D59" s="47">
        <f t="shared" si="2"/>
        <v>1791.0776461953938</v>
      </c>
      <c r="E59" s="48">
        <f t="shared" si="7"/>
        <v>0</v>
      </c>
      <c r="F59" s="44"/>
      <c r="G59" s="47">
        <f t="shared" si="4"/>
        <v>1014.2258417166547</v>
      </c>
      <c r="H59" s="47">
        <f t="shared" si="5"/>
        <v>776.85180447873904</v>
      </c>
      <c r="I59" s="51">
        <f t="shared" si="6"/>
        <v>202068.31653885654</v>
      </c>
    </row>
    <row r="60" spans="2:12" ht="20.100000000000001" customHeight="1" x14ac:dyDescent="0.25">
      <c r="B60" s="42">
        <f t="shared" si="0"/>
        <v>35</v>
      </c>
      <c r="C60" s="43">
        <f t="shared" si="1"/>
        <v>44175</v>
      </c>
      <c r="D60" s="47">
        <f t="shared" si="2"/>
        <v>1791.0776461953938</v>
      </c>
      <c r="E60" s="48">
        <f t="shared" si="7"/>
        <v>2892.2003323509653</v>
      </c>
      <c r="F60" s="44"/>
      <c r="G60" s="47">
        <f t="shared" si="4"/>
        <v>1010.3415826942612</v>
      </c>
      <c r="H60" s="47">
        <f t="shared" si="5"/>
        <v>3672.936395852098</v>
      </c>
      <c r="I60" s="51">
        <f t="shared" si="6"/>
        <v>198395.38014300444</v>
      </c>
    </row>
    <row r="61" spans="2:12" ht="20.100000000000001" customHeight="1" x14ac:dyDescent="0.25">
      <c r="B61" s="42">
        <f t="shared" si="0"/>
        <v>36</v>
      </c>
      <c r="C61" s="43">
        <f t="shared" si="1"/>
        <v>44206</v>
      </c>
      <c r="D61" s="47">
        <f t="shared" si="2"/>
        <v>1791.0776461953938</v>
      </c>
      <c r="E61" s="48">
        <f t="shared" si="7"/>
        <v>0</v>
      </c>
      <c r="F61" s="44"/>
      <c r="G61" s="47">
        <f t="shared" si="4"/>
        <v>991.97690071500108</v>
      </c>
      <c r="H61" s="47">
        <f t="shared" si="5"/>
        <v>799.10074548039267</v>
      </c>
      <c r="I61" s="51">
        <f t="shared" si="6"/>
        <v>197596.27939752405</v>
      </c>
    </row>
    <row r="62" spans="2:12" ht="20.100000000000001" customHeight="1" x14ac:dyDescent="0.25">
      <c r="B62" s="42">
        <f t="shared" si="0"/>
        <v>37</v>
      </c>
      <c r="C62" s="43">
        <f t="shared" si="1"/>
        <v>44237</v>
      </c>
      <c r="D62" s="47">
        <f t="shared" si="2"/>
        <v>1791.0776461953938</v>
      </c>
      <c r="E62" s="48">
        <f t="shared" si="7"/>
        <v>0</v>
      </c>
      <c r="F62" s="44"/>
      <c r="G62" s="47">
        <f t="shared" si="4"/>
        <v>987.98139698759917</v>
      </c>
      <c r="H62" s="47">
        <f t="shared" si="5"/>
        <v>803.09624920779459</v>
      </c>
      <c r="I62" s="51">
        <f t="shared" si="6"/>
        <v>196793.18314831625</v>
      </c>
    </row>
    <row r="63" spans="2:12" ht="20.100000000000001" customHeight="1" x14ac:dyDescent="0.25">
      <c r="B63" s="42">
        <f t="shared" si="0"/>
        <v>38</v>
      </c>
      <c r="C63" s="43">
        <f t="shared" si="1"/>
        <v>44265</v>
      </c>
      <c r="D63" s="47">
        <f t="shared" si="2"/>
        <v>1791.0776461953938</v>
      </c>
      <c r="E63" s="48">
        <f t="shared" si="7"/>
        <v>2892.2003323509653</v>
      </c>
      <c r="F63" s="44"/>
      <c r="G63" s="47">
        <f t="shared" si="4"/>
        <v>983.96591574156025</v>
      </c>
      <c r="H63" s="47">
        <f t="shared" si="5"/>
        <v>3699.3120628047986</v>
      </c>
      <c r="I63" s="51">
        <f t="shared" si="6"/>
        <v>193093.87108551146</v>
      </c>
    </row>
    <row r="64" spans="2:12" ht="20.100000000000001" customHeight="1" x14ac:dyDescent="0.25">
      <c r="B64" s="42">
        <f t="shared" si="0"/>
        <v>39</v>
      </c>
      <c r="C64" s="43">
        <f t="shared" si="1"/>
        <v>44296</v>
      </c>
      <c r="D64" s="47">
        <f t="shared" si="2"/>
        <v>1791.0776461953938</v>
      </c>
      <c r="E64" s="48">
        <f t="shared" si="7"/>
        <v>0</v>
      </c>
      <c r="F64" s="44"/>
      <c r="G64" s="47">
        <f t="shared" si="4"/>
        <v>965.4693554275367</v>
      </c>
      <c r="H64" s="47">
        <f t="shared" si="5"/>
        <v>825.60829076785706</v>
      </c>
      <c r="I64" s="51">
        <f t="shared" si="6"/>
        <v>192268.26279474361</v>
      </c>
    </row>
    <row r="65" spans="2:9" ht="20.100000000000001" customHeight="1" x14ac:dyDescent="0.25">
      <c r="B65" s="42">
        <f t="shared" si="0"/>
        <v>40</v>
      </c>
      <c r="C65" s="43">
        <f t="shared" si="1"/>
        <v>44326</v>
      </c>
      <c r="D65" s="47">
        <f t="shared" si="2"/>
        <v>1791.0776461953938</v>
      </c>
      <c r="E65" s="48">
        <f t="shared" si="7"/>
        <v>0</v>
      </c>
      <c r="F65" s="44"/>
      <c r="G65" s="47">
        <f t="shared" si="4"/>
        <v>961.34131397369754</v>
      </c>
      <c r="H65" s="47">
        <f t="shared" si="5"/>
        <v>829.73633222169622</v>
      </c>
      <c r="I65" s="51">
        <f t="shared" si="6"/>
        <v>191438.52646252193</v>
      </c>
    </row>
    <row r="66" spans="2:9" ht="20.100000000000001" customHeight="1" x14ac:dyDescent="0.25">
      <c r="B66" s="42">
        <f t="shared" si="0"/>
        <v>41</v>
      </c>
      <c r="C66" s="43">
        <f t="shared" si="1"/>
        <v>44357</v>
      </c>
      <c r="D66" s="47">
        <f t="shared" si="2"/>
        <v>1791.0776461953938</v>
      </c>
      <c r="E66" s="48">
        <f t="shared" si="7"/>
        <v>2892.2003323509653</v>
      </c>
      <c r="F66" s="44"/>
      <c r="G66" s="47">
        <f t="shared" si="4"/>
        <v>957.19263231258924</v>
      </c>
      <c r="H66" s="47">
        <f t="shared" si="5"/>
        <v>3726.08534623377</v>
      </c>
      <c r="I66" s="51">
        <f t="shared" si="6"/>
        <v>187712.44111628816</v>
      </c>
    </row>
    <row r="67" spans="2:9" ht="20.100000000000001" customHeight="1" x14ac:dyDescent="0.25">
      <c r="B67" s="42">
        <f t="shared" si="0"/>
        <v>42</v>
      </c>
      <c r="C67" s="43">
        <f t="shared" si="1"/>
        <v>44387</v>
      </c>
      <c r="D67" s="47">
        <f t="shared" si="2"/>
        <v>1791.0776461953938</v>
      </c>
      <c r="E67" s="48">
        <f t="shared" si="7"/>
        <v>0</v>
      </c>
      <c r="F67" s="44"/>
      <c r="G67" s="47">
        <f t="shared" si="4"/>
        <v>938.56220558142081</v>
      </c>
      <c r="H67" s="47">
        <f t="shared" si="5"/>
        <v>852.51544061397294</v>
      </c>
      <c r="I67" s="51">
        <f t="shared" si="6"/>
        <v>186859.9256756742</v>
      </c>
    </row>
    <row r="68" spans="2:9" ht="20.100000000000001" customHeight="1" x14ac:dyDescent="0.25">
      <c r="B68" s="42">
        <f t="shared" si="0"/>
        <v>43</v>
      </c>
      <c r="C68" s="43">
        <f t="shared" si="1"/>
        <v>44418</v>
      </c>
      <c r="D68" s="47">
        <f t="shared" si="2"/>
        <v>1791.0776461953938</v>
      </c>
      <c r="E68" s="48">
        <f t="shared" si="7"/>
        <v>0</v>
      </c>
      <c r="F68" s="44"/>
      <c r="G68" s="47">
        <f t="shared" si="4"/>
        <v>934.29962837835103</v>
      </c>
      <c r="H68" s="47">
        <f t="shared" si="5"/>
        <v>856.77801781704272</v>
      </c>
      <c r="I68" s="51">
        <f t="shared" si="6"/>
        <v>186003.14765785716</v>
      </c>
    </row>
    <row r="69" spans="2:9" ht="20.100000000000001" customHeight="1" x14ac:dyDescent="0.25">
      <c r="B69" s="42">
        <f t="shared" si="0"/>
        <v>44</v>
      </c>
      <c r="C69" s="43">
        <f t="shared" si="1"/>
        <v>44449</v>
      </c>
      <c r="D69" s="47">
        <f t="shared" si="2"/>
        <v>1791.0776461953938</v>
      </c>
      <c r="E69" s="48">
        <f t="shared" si="7"/>
        <v>2892.2003323509653</v>
      </c>
      <c r="F69" s="44"/>
      <c r="G69" s="47">
        <f t="shared" si="4"/>
        <v>930.01573828926598</v>
      </c>
      <c r="H69" s="47">
        <f t="shared" si="5"/>
        <v>3753.2622402570933</v>
      </c>
      <c r="I69" s="51">
        <f t="shared" si="6"/>
        <v>182249.88541760008</v>
      </c>
    </row>
    <row r="70" spans="2:9" ht="20.100000000000001" customHeight="1" x14ac:dyDescent="0.25">
      <c r="B70" s="42">
        <f t="shared" si="0"/>
        <v>45</v>
      </c>
      <c r="C70" s="43">
        <f t="shared" si="1"/>
        <v>44479</v>
      </c>
      <c r="D70" s="47">
        <f t="shared" si="2"/>
        <v>1791.0776461953938</v>
      </c>
      <c r="E70" s="48">
        <f t="shared" si="7"/>
        <v>0</v>
      </c>
      <c r="F70" s="44"/>
      <c r="G70" s="47">
        <f t="shared" si="4"/>
        <v>911.24942708798096</v>
      </c>
      <c r="H70" s="47">
        <f t="shared" si="5"/>
        <v>879.82821910741279</v>
      </c>
      <c r="I70" s="51">
        <f t="shared" si="6"/>
        <v>181370.05719849266</v>
      </c>
    </row>
    <row r="71" spans="2:9" ht="20.100000000000001" customHeight="1" x14ac:dyDescent="0.25">
      <c r="B71" s="42">
        <f t="shared" si="0"/>
        <v>46</v>
      </c>
      <c r="C71" s="43">
        <f t="shared" si="1"/>
        <v>44510</v>
      </c>
      <c r="D71" s="47">
        <f t="shared" si="2"/>
        <v>1791.0776461953938</v>
      </c>
      <c r="E71" s="48">
        <f t="shared" si="7"/>
        <v>0</v>
      </c>
      <c r="F71" s="44"/>
      <c r="G71" s="47">
        <f t="shared" si="4"/>
        <v>906.85028599244401</v>
      </c>
      <c r="H71" s="47">
        <f t="shared" si="5"/>
        <v>884.22736020294974</v>
      </c>
      <c r="I71" s="51">
        <f t="shared" si="6"/>
        <v>180485.8298382897</v>
      </c>
    </row>
    <row r="72" spans="2:9" ht="20.100000000000001" customHeight="1" x14ac:dyDescent="0.25">
      <c r="B72" s="42">
        <f t="shared" si="0"/>
        <v>47</v>
      </c>
      <c r="C72" s="43">
        <f t="shared" si="1"/>
        <v>44540</v>
      </c>
      <c r="D72" s="47">
        <f t="shared" si="2"/>
        <v>1791.0776461953938</v>
      </c>
      <c r="E72" s="48">
        <f t="shared" si="7"/>
        <v>2892.2003323509653</v>
      </c>
      <c r="F72" s="44"/>
      <c r="G72" s="47">
        <f t="shared" si="4"/>
        <v>902.42914919142925</v>
      </c>
      <c r="H72" s="47">
        <f t="shared" si="5"/>
        <v>3780.8488293549299</v>
      </c>
      <c r="I72" s="51">
        <f t="shared" si="6"/>
        <v>176704.98100893479</v>
      </c>
    </row>
    <row r="73" spans="2:9" ht="20.100000000000001" customHeight="1" x14ac:dyDescent="0.25">
      <c r="B73" s="42">
        <f t="shared" si="0"/>
        <v>48</v>
      </c>
      <c r="C73" s="43">
        <f t="shared" si="1"/>
        <v>44571</v>
      </c>
      <c r="D73" s="47">
        <f t="shared" si="2"/>
        <v>1791.0776461953938</v>
      </c>
      <c r="E73" s="48">
        <f t="shared" si="7"/>
        <v>0</v>
      </c>
      <c r="F73" s="44"/>
      <c r="G73" s="47">
        <f t="shared" si="4"/>
        <v>883.52490504465516</v>
      </c>
      <c r="H73" s="47">
        <f t="shared" si="5"/>
        <v>907.5527411507386</v>
      </c>
      <c r="I73" s="51">
        <f t="shared" si="6"/>
        <v>175797.42826778404</v>
      </c>
    </row>
    <row r="74" spans="2:9" ht="20.100000000000001" customHeight="1" x14ac:dyDescent="0.25">
      <c r="B74" s="42">
        <f t="shared" si="0"/>
        <v>49</v>
      </c>
      <c r="C74" s="43">
        <f t="shared" si="1"/>
        <v>44602</v>
      </c>
      <c r="D74" s="47">
        <f t="shared" si="2"/>
        <v>1791.0776461953938</v>
      </c>
      <c r="E74" s="48">
        <f t="shared" si="7"/>
        <v>0</v>
      </c>
      <c r="F74" s="44"/>
      <c r="G74" s="47">
        <f t="shared" si="4"/>
        <v>878.98714133890144</v>
      </c>
      <c r="H74" s="47">
        <f t="shared" si="5"/>
        <v>912.09050485649232</v>
      </c>
      <c r="I74" s="51">
        <f t="shared" si="6"/>
        <v>174885.33776292755</v>
      </c>
    </row>
    <row r="75" spans="2:9" ht="20.100000000000001" customHeight="1" x14ac:dyDescent="0.25">
      <c r="B75" s="42">
        <f t="shared" si="0"/>
        <v>50</v>
      </c>
      <c r="C75" s="43">
        <f t="shared" si="1"/>
        <v>44630</v>
      </c>
      <c r="D75" s="47">
        <f t="shared" si="2"/>
        <v>1791.0776461953938</v>
      </c>
      <c r="E75" s="48">
        <f t="shared" si="7"/>
        <v>2892.2003323509653</v>
      </c>
      <c r="F75" s="44"/>
      <c r="G75" s="47">
        <f t="shared" si="4"/>
        <v>874.42668881461907</v>
      </c>
      <c r="H75" s="47">
        <f t="shared" si="5"/>
        <v>3808.8512897317401</v>
      </c>
      <c r="I75" s="51">
        <f t="shared" si="6"/>
        <v>171076.48647319581</v>
      </c>
    </row>
    <row r="76" spans="2:9" ht="20.100000000000001" customHeight="1" x14ac:dyDescent="0.25">
      <c r="B76" s="42">
        <f t="shared" si="0"/>
        <v>51</v>
      </c>
      <c r="C76" s="43">
        <f t="shared" si="1"/>
        <v>44661</v>
      </c>
      <c r="D76" s="47">
        <f t="shared" si="2"/>
        <v>1791.0776461953938</v>
      </c>
      <c r="E76" s="48">
        <f t="shared" si="7"/>
        <v>0</v>
      </c>
      <c r="F76" s="44"/>
      <c r="G76" s="47">
        <f t="shared" si="4"/>
        <v>855.38243236596077</v>
      </c>
      <c r="H76" s="47">
        <f t="shared" si="5"/>
        <v>935.69521382943299</v>
      </c>
      <c r="I76" s="51">
        <f t="shared" si="6"/>
        <v>170140.79125936638</v>
      </c>
    </row>
    <row r="77" spans="2:9" ht="20.100000000000001" customHeight="1" x14ac:dyDescent="0.25">
      <c r="B77" s="42">
        <f t="shared" si="0"/>
        <v>52</v>
      </c>
      <c r="C77" s="43">
        <f t="shared" si="1"/>
        <v>44691</v>
      </c>
      <c r="D77" s="47">
        <f t="shared" si="2"/>
        <v>1791.0776461953938</v>
      </c>
      <c r="E77" s="48">
        <f t="shared" si="7"/>
        <v>0</v>
      </c>
      <c r="F77" s="44"/>
      <c r="G77" s="47">
        <f t="shared" si="4"/>
        <v>850.70395629681377</v>
      </c>
      <c r="H77" s="47">
        <f t="shared" si="5"/>
        <v>940.37368989857998</v>
      </c>
      <c r="I77" s="51">
        <f t="shared" si="6"/>
        <v>169200.4175694678</v>
      </c>
    </row>
    <row r="78" spans="2:9" ht="20.100000000000001" customHeight="1" x14ac:dyDescent="0.25">
      <c r="B78" s="42">
        <f t="shared" si="0"/>
        <v>53</v>
      </c>
      <c r="C78" s="43">
        <f t="shared" si="1"/>
        <v>44722</v>
      </c>
      <c r="D78" s="47">
        <f t="shared" si="2"/>
        <v>1791.0776461953938</v>
      </c>
      <c r="E78" s="48">
        <f t="shared" si="7"/>
        <v>2892.2003323509653</v>
      </c>
      <c r="F78" s="44"/>
      <c r="G78" s="47">
        <f t="shared" si="4"/>
        <v>846.00208784732092</v>
      </c>
      <c r="H78" s="47">
        <f t="shared" si="5"/>
        <v>3837.275890699038</v>
      </c>
      <c r="I78" s="51">
        <f t="shared" si="6"/>
        <v>165363.14167876876</v>
      </c>
    </row>
    <row r="79" spans="2:9" ht="20.100000000000001" customHeight="1" x14ac:dyDescent="0.25">
      <c r="B79" s="42">
        <f t="shared" si="0"/>
        <v>54</v>
      </c>
      <c r="C79" s="43">
        <f t="shared" si="1"/>
        <v>44752</v>
      </c>
      <c r="D79" s="47">
        <f t="shared" si="2"/>
        <v>1791.0776461953938</v>
      </c>
      <c r="E79" s="48">
        <f t="shared" si="7"/>
        <v>0</v>
      </c>
      <c r="F79" s="44"/>
      <c r="G79" s="47">
        <f t="shared" si="4"/>
        <v>826.81570839382618</v>
      </c>
      <c r="H79" s="47">
        <f t="shared" si="5"/>
        <v>964.26193780156757</v>
      </c>
      <c r="I79" s="51">
        <f t="shared" si="6"/>
        <v>164398.87974096718</v>
      </c>
    </row>
    <row r="80" spans="2:9" ht="20.100000000000001" customHeight="1" x14ac:dyDescent="0.25">
      <c r="B80" s="42">
        <f t="shared" si="0"/>
        <v>55</v>
      </c>
      <c r="C80" s="43">
        <f t="shared" si="1"/>
        <v>44783</v>
      </c>
      <c r="D80" s="47">
        <f t="shared" si="2"/>
        <v>1791.0776461953938</v>
      </c>
      <c r="E80" s="48">
        <f t="shared" si="7"/>
        <v>0</v>
      </c>
      <c r="F80" s="44"/>
      <c r="G80" s="47">
        <f t="shared" si="4"/>
        <v>821.99439870481842</v>
      </c>
      <c r="H80" s="47">
        <f t="shared" si="5"/>
        <v>969.08324749057533</v>
      </c>
      <c r="I80" s="51">
        <f t="shared" si="6"/>
        <v>163429.79649347661</v>
      </c>
    </row>
    <row r="81" spans="2:9" ht="20.100000000000001" customHeight="1" x14ac:dyDescent="0.25">
      <c r="B81" s="42">
        <f t="shared" si="0"/>
        <v>56</v>
      </c>
      <c r="C81" s="43">
        <f t="shared" si="1"/>
        <v>44814</v>
      </c>
      <c r="D81" s="47">
        <f t="shared" si="2"/>
        <v>1791.0776461953938</v>
      </c>
      <c r="E81" s="48">
        <f t="shared" si="7"/>
        <v>2892.2003323509653</v>
      </c>
      <c r="F81" s="44"/>
      <c r="G81" s="47">
        <f t="shared" si="4"/>
        <v>817.14898246736561</v>
      </c>
      <c r="H81" s="47">
        <f t="shared" si="5"/>
        <v>3866.1289960789936</v>
      </c>
      <c r="I81" s="51">
        <f t="shared" si="6"/>
        <v>159563.6674973976</v>
      </c>
    </row>
    <row r="82" spans="2:9" ht="20.100000000000001" customHeight="1" x14ac:dyDescent="0.25">
      <c r="B82" s="42">
        <f t="shared" si="0"/>
        <v>57</v>
      </c>
      <c r="C82" s="43">
        <f t="shared" si="1"/>
        <v>44844</v>
      </c>
      <c r="D82" s="47">
        <f t="shared" si="2"/>
        <v>1791.0776461953938</v>
      </c>
      <c r="E82" s="48">
        <f t="shared" si="7"/>
        <v>0</v>
      </c>
      <c r="F82" s="44"/>
      <c r="G82" s="47">
        <f t="shared" si="4"/>
        <v>797.81833748697102</v>
      </c>
      <c r="H82" s="47">
        <f t="shared" si="5"/>
        <v>993.25930870842274</v>
      </c>
      <c r="I82" s="51">
        <f t="shared" si="6"/>
        <v>158570.40818868918</v>
      </c>
    </row>
    <row r="83" spans="2:9" ht="20.100000000000001" customHeight="1" x14ac:dyDescent="0.25">
      <c r="B83" s="42">
        <f t="shared" si="0"/>
        <v>58</v>
      </c>
      <c r="C83" s="43">
        <f t="shared" si="1"/>
        <v>44875</v>
      </c>
      <c r="D83" s="47">
        <f t="shared" si="2"/>
        <v>1791.0776461953938</v>
      </c>
      <c r="E83" s="48">
        <f t="shared" si="7"/>
        <v>0</v>
      </c>
      <c r="F83" s="44"/>
      <c r="G83" s="47">
        <f t="shared" si="4"/>
        <v>792.85204094342896</v>
      </c>
      <c r="H83" s="47">
        <f t="shared" si="5"/>
        <v>998.22560525196479</v>
      </c>
      <c r="I83" s="51">
        <f t="shared" si="6"/>
        <v>157572.18258343721</v>
      </c>
    </row>
    <row r="84" spans="2:9" ht="20.100000000000001" customHeight="1" x14ac:dyDescent="0.25">
      <c r="B84" s="42">
        <f t="shared" si="0"/>
        <v>59</v>
      </c>
      <c r="C84" s="43">
        <f t="shared" si="1"/>
        <v>44905</v>
      </c>
      <c r="D84" s="47">
        <f t="shared" si="2"/>
        <v>1791.0776461953938</v>
      </c>
      <c r="E84" s="48">
        <f t="shared" si="7"/>
        <v>2892.2003323509653</v>
      </c>
      <c r="F84" s="44"/>
      <c r="G84" s="47">
        <f t="shared" si="4"/>
        <v>787.86091291716923</v>
      </c>
      <c r="H84" s="47">
        <f t="shared" si="5"/>
        <v>3895.4170656291899</v>
      </c>
      <c r="I84" s="51">
        <f t="shared" si="6"/>
        <v>153676.76551780803</v>
      </c>
    </row>
    <row r="85" spans="2:9" ht="20.100000000000001" customHeight="1" x14ac:dyDescent="0.25">
      <c r="B85" s="42">
        <f t="shared" si="0"/>
        <v>60</v>
      </c>
      <c r="C85" s="43">
        <f t="shared" si="1"/>
        <v>44936</v>
      </c>
      <c r="D85" s="47">
        <f t="shared" si="2"/>
        <v>1791.0776461953938</v>
      </c>
      <c r="E85" s="48">
        <f t="shared" si="7"/>
        <v>0</v>
      </c>
      <c r="F85" s="44"/>
      <c r="G85" s="47">
        <f t="shared" si="4"/>
        <v>768.38382758902378</v>
      </c>
      <c r="H85" s="47">
        <f t="shared" si="5"/>
        <v>1022.69381860637</v>
      </c>
      <c r="I85" s="51">
        <f t="shared" si="6"/>
        <v>152654.07169920165</v>
      </c>
    </row>
    <row r="86" spans="2:9" ht="20.100000000000001" customHeight="1" x14ac:dyDescent="0.25">
      <c r="B86" s="42">
        <f t="shared" si="0"/>
        <v>61</v>
      </c>
      <c r="C86" s="43">
        <f t="shared" si="1"/>
        <v>44967</v>
      </c>
      <c r="D86" s="47">
        <f t="shared" si="2"/>
        <v>1791.0776461953938</v>
      </c>
      <c r="E86" s="48">
        <f t="shared" si="7"/>
        <v>0</v>
      </c>
      <c r="F86" s="44"/>
      <c r="G86" s="47">
        <f t="shared" si="4"/>
        <v>763.27035849599201</v>
      </c>
      <c r="H86" s="47">
        <f t="shared" si="5"/>
        <v>1027.8072876994017</v>
      </c>
      <c r="I86" s="51">
        <f t="shared" si="6"/>
        <v>151626.26441150226</v>
      </c>
    </row>
    <row r="87" spans="2:9" ht="20.100000000000001" customHeight="1" x14ac:dyDescent="0.25">
      <c r="B87" s="42">
        <f t="shared" si="0"/>
        <v>62</v>
      </c>
      <c r="C87" s="43">
        <f t="shared" si="1"/>
        <v>44995</v>
      </c>
      <c r="D87" s="47">
        <f t="shared" si="2"/>
        <v>1791.0776461953938</v>
      </c>
      <c r="E87" s="48">
        <f t="shared" si="7"/>
        <v>2892.2003323509653</v>
      </c>
      <c r="F87" s="44"/>
      <c r="G87" s="47">
        <f t="shared" si="4"/>
        <v>758.13132205749514</v>
      </c>
      <c r="H87" s="47">
        <f t="shared" si="5"/>
        <v>3925.1466564888638</v>
      </c>
      <c r="I87" s="51">
        <f t="shared" si="6"/>
        <v>147701.1177550134</v>
      </c>
    </row>
    <row r="88" spans="2:9" ht="20.100000000000001" customHeight="1" x14ac:dyDescent="0.25">
      <c r="B88" s="42">
        <f t="shared" si="0"/>
        <v>63</v>
      </c>
      <c r="C88" s="43">
        <f t="shared" si="1"/>
        <v>45026</v>
      </c>
      <c r="D88" s="47">
        <f t="shared" si="2"/>
        <v>1791.0776461953938</v>
      </c>
      <c r="E88" s="48">
        <f t="shared" si="7"/>
        <v>0</v>
      </c>
      <c r="F88" s="44"/>
      <c r="G88" s="47">
        <f t="shared" si="4"/>
        <v>738.50558877505125</v>
      </c>
      <c r="H88" s="47">
        <f t="shared" si="5"/>
        <v>1052.5720574203424</v>
      </c>
      <c r="I88" s="51">
        <f t="shared" si="6"/>
        <v>146648.54569759307</v>
      </c>
    </row>
    <row r="89" spans="2:9" ht="20.100000000000001" customHeight="1" x14ac:dyDescent="0.25">
      <c r="B89" s="42">
        <f t="shared" si="0"/>
        <v>64</v>
      </c>
      <c r="C89" s="43">
        <f t="shared" si="1"/>
        <v>45056</v>
      </c>
      <c r="D89" s="47">
        <f t="shared" si="2"/>
        <v>1791.0776461953938</v>
      </c>
      <c r="E89" s="48">
        <f t="shared" si="7"/>
        <v>0</v>
      </c>
      <c r="F89" s="44"/>
      <c r="G89" s="47">
        <f t="shared" si="4"/>
        <v>733.24272848794976</v>
      </c>
      <c r="H89" s="47">
        <f t="shared" si="5"/>
        <v>1057.834917707444</v>
      </c>
      <c r="I89" s="51">
        <f t="shared" si="6"/>
        <v>145590.71077988562</v>
      </c>
    </row>
    <row r="90" spans="2:9" ht="20.100000000000001" customHeight="1" x14ac:dyDescent="0.25">
      <c r="B90" s="42">
        <f t="shared" ref="B90:B150" si="8">IFERROR(IF(I89&lt;=1,"",B89+1),"")</f>
        <v>65</v>
      </c>
      <c r="C90" s="43">
        <f t="shared" ref="C90:C150" si="9">IF(B90="","",IF(OR(payment_frequency="Weekly",payment_frequency="Bi-weekly",payment_frequency="Semi-monthly"),first_payment_date+B90*VLOOKUP(payment_frequency,periodic_table,2,0),EDATE(first_payment_date,B90*VLOOKUP(payment_frequency,periodic_table,2,0))))</f>
        <v>45087</v>
      </c>
      <c r="D90" s="47">
        <f t="shared" ref="D90:D121" si="10">IF(B90="","",IF(payment+$D$22&gt;I89,I89*(1+rate)-$D$22,payment))</f>
        <v>1791.0776461953938</v>
      </c>
      <c r="E90" s="48">
        <f t="shared" ref="E90:E121" si="11">IFERROR(IF(AND(I89*(1+rate)-D90&lt;$D$22,MOD(B90-$E$13-1,$E$19)=0),I89*(1+rate)-D90,IF(B90&lt;$E$13+1,0,IF(MOD(B90-$E$13,$E$19)=0,$D$22,0))),0)</f>
        <v>2892.2003323509653</v>
      </c>
      <c r="F90" s="44"/>
      <c r="G90" s="47">
        <f t="shared" ref="G90:G150" si="12">IF(AND(payment_type=1,B90=1),0,IF(B90="","",I89*rate))</f>
        <v>727.95355389941255</v>
      </c>
      <c r="H90" s="47">
        <f t="shared" ref="H90:H150" si="13">IF(B90="","",D90-G90+E90+F90)</f>
        <v>3955.3244246469467</v>
      </c>
      <c r="I90" s="51">
        <f t="shared" si="6"/>
        <v>141635.38635523868</v>
      </c>
    </row>
    <row r="91" spans="2:9" ht="20.100000000000001" customHeight="1" x14ac:dyDescent="0.25">
      <c r="B91" s="42">
        <f t="shared" si="8"/>
        <v>66</v>
      </c>
      <c r="C91" s="43">
        <f t="shared" si="9"/>
        <v>45117</v>
      </c>
      <c r="D91" s="47">
        <f t="shared" si="10"/>
        <v>1791.0776461953938</v>
      </c>
      <c r="E91" s="48">
        <f t="shared" si="11"/>
        <v>0</v>
      </c>
      <c r="F91" s="44"/>
      <c r="G91" s="47">
        <f t="shared" si="12"/>
        <v>708.17693177617832</v>
      </c>
      <c r="H91" s="47">
        <f t="shared" si="13"/>
        <v>1082.9007144192155</v>
      </c>
      <c r="I91" s="51">
        <f t="shared" ref="I91:I150" si="14">IFERROR(IF(H91&lt;=0,"",I90-H91),"")</f>
        <v>140552.48564081945</v>
      </c>
    </row>
    <row r="92" spans="2:9" ht="20.100000000000001" customHeight="1" x14ac:dyDescent="0.25">
      <c r="B92" s="42">
        <f t="shared" si="8"/>
        <v>67</v>
      </c>
      <c r="C92" s="43">
        <f t="shared" si="9"/>
        <v>45148</v>
      </c>
      <c r="D92" s="47">
        <f t="shared" si="10"/>
        <v>1791.0776461953938</v>
      </c>
      <c r="E92" s="48">
        <f t="shared" si="11"/>
        <v>0</v>
      </c>
      <c r="F92" s="44"/>
      <c r="G92" s="47">
        <f t="shared" si="12"/>
        <v>702.7624282040822</v>
      </c>
      <c r="H92" s="47">
        <f t="shared" si="13"/>
        <v>1088.3152179913116</v>
      </c>
      <c r="I92" s="51">
        <f t="shared" si="14"/>
        <v>139464.17042282815</v>
      </c>
    </row>
    <row r="93" spans="2:9" ht="20.100000000000001" customHeight="1" x14ac:dyDescent="0.25">
      <c r="B93" s="42">
        <f t="shared" si="8"/>
        <v>68</v>
      </c>
      <c r="C93" s="43">
        <f t="shared" si="9"/>
        <v>45179</v>
      </c>
      <c r="D93" s="47">
        <f t="shared" si="10"/>
        <v>1791.0776461953938</v>
      </c>
      <c r="E93" s="48">
        <f t="shared" si="11"/>
        <v>2892.2003323509653</v>
      </c>
      <c r="F93" s="44"/>
      <c r="G93" s="47">
        <f t="shared" si="12"/>
        <v>697.32085211412584</v>
      </c>
      <c r="H93" s="47">
        <f t="shared" si="13"/>
        <v>3985.9571264322331</v>
      </c>
      <c r="I93" s="51">
        <f t="shared" si="14"/>
        <v>135478.2132963959</v>
      </c>
    </row>
    <row r="94" spans="2:9" ht="20.100000000000001" customHeight="1" x14ac:dyDescent="0.25">
      <c r="B94" s="42">
        <f t="shared" si="8"/>
        <v>69</v>
      </c>
      <c r="C94" s="43">
        <f t="shared" si="9"/>
        <v>45209</v>
      </c>
      <c r="D94" s="47">
        <f t="shared" si="10"/>
        <v>1791.0776461953938</v>
      </c>
      <c r="E94" s="48">
        <f t="shared" si="11"/>
        <v>0</v>
      </c>
      <c r="F94" s="44"/>
      <c r="G94" s="47">
        <f t="shared" si="12"/>
        <v>677.39106648196503</v>
      </c>
      <c r="H94" s="47">
        <f t="shared" si="13"/>
        <v>1113.6865797134287</v>
      </c>
      <c r="I94" s="51">
        <f t="shared" si="14"/>
        <v>134364.52671668248</v>
      </c>
    </row>
    <row r="95" spans="2:9" ht="20.100000000000001" customHeight="1" x14ac:dyDescent="0.25">
      <c r="B95" s="42">
        <f t="shared" si="8"/>
        <v>70</v>
      </c>
      <c r="C95" s="43">
        <f t="shared" si="9"/>
        <v>45240</v>
      </c>
      <c r="D95" s="47">
        <f t="shared" si="10"/>
        <v>1791.0776461953938</v>
      </c>
      <c r="E95" s="48">
        <f t="shared" si="11"/>
        <v>0</v>
      </c>
      <c r="F95" s="44"/>
      <c r="G95" s="47">
        <f t="shared" si="12"/>
        <v>671.8226335833981</v>
      </c>
      <c r="H95" s="47">
        <f t="shared" si="13"/>
        <v>1119.2550126119957</v>
      </c>
      <c r="I95" s="51">
        <f t="shared" si="14"/>
        <v>133245.27170407047</v>
      </c>
    </row>
    <row r="96" spans="2:9" ht="20.100000000000001" customHeight="1" x14ac:dyDescent="0.25">
      <c r="B96" s="42">
        <f t="shared" ref="B96:B100" si="15">IFERROR(IF(I95&lt;=1,"",B95+1),"")</f>
        <v>71</v>
      </c>
      <c r="C96" s="43">
        <f t="shared" ref="C96:C100" si="16">IF(B96="","",IF(OR(payment_frequency="Weekly",payment_frequency="Bi-weekly",payment_frequency="Semi-monthly"),first_payment_date+B96*VLOOKUP(payment_frequency,periodic_table,2,0),EDATE(first_payment_date,B96*VLOOKUP(payment_frequency,periodic_table,2,0))))</f>
        <v>45270</v>
      </c>
      <c r="D96" s="47">
        <f t="shared" si="10"/>
        <v>1791.0776461953938</v>
      </c>
      <c r="E96" s="48">
        <f t="shared" si="11"/>
        <v>2892.2003323509653</v>
      </c>
      <c r="F96" s="44"/>
      <c r="G96" s="47">
        <f t="shared" si="12"/>
        <v>666.22635852033818</v>
      </c>
      <c r="H96" s="47">
        <f t="shared" si="13"/>
        <v>4017.0516200260208</v>
      </c>
      <c r="I96" s="51">
        <f t="shared" si="14"/>
        <v>129228.22008404446</v>
      </c>
    </row>
    <row r="97" spans="2:9" ht="20.100000000000001" customHeight="1" x14ac:dyDescent="0.25">
      <c r="B97" s="42">
        <f t="shared" si="15"/>
        <v>72</v>
      </c>
      <c r="C97" s="43">
        <f t="shared" si="16"/>
        <v>45301</v>
      </c>
      <c r="D97" s="47">
        <f t="shared" si="10"/>
        <v>1791.0776461953938</v>
      </c>
      <c r="E97" s="48">
        <f t="shared" si="11"/>
        <v>0</v>
      </c>
      <c r="F97" s="44"/>
      <c r="G97" s="47">
        <f t="shared" si="12"/>
        <v>646.14110042020855</v>
      </c>
      <c r="H97" s="47">
        <f t="shared" si="13"/>
        <v>1144.9365457751851</v>
      </c>
      <c r="I97" s="51">
        <f t="shared" si="14"/>
        <v>128083.28353826927</v>
      </c>
    </row>
    <row r="98" spans="2:9" ht="20.100000000000001" customHeight="1" x14ac:dyDescent="0.25">
      <c r="B98" s="42">
        <f t="shared" si="15"/>
        <v>73</v>
      </c>
      <c r="C98" s="43">
        <f t="shared" si="16"/>
        <v>45332</v>
      </c>
      <c r="D98" s="47">
        <f t="shared" si="10"/>
        <v>1791.0776461953938</v>
      </c>
      <c r="E98" s="48">
        <f t="shared" si="11"/>
        <v>0</v>
      </c>
      <c r="F98" s="44"/>
      <c r="G98" s="47">
        <f t="shared" si="12"/>
        <v>640.41641769133275</v>
      </c>
      <c r="H98" s="47">
        <f t="shared" si="13"/>
        <v>1150.661228504061</v>
      </c>
      <c r="I98" s="51">
        <f t="shared" si="14"/>
        <v>126932.62230976521</v>
      </c>
    </row>
    <row r="99" spans="2:9" ht="20.100000000000001" customHeight="1" x14ac:dyDescent="0.25">
      <c r="B99" s="42">
        <f t="shared" si="15"/>
        <v>74</v>
      </c>
      <c r="C99" s="43">
        <f t="shared" si="16"/>
        <v>45361</v>
      </c>
      <c r="D99" s="47">
        <f t="shared" si="10"/>
        <v>1791.0776461953938</v>
      </c>
      <c r="E99" s="48">
        <f t="shared" si="11"/>
        <v>2892.2003323509653</v>
      </c>
      <c r="F99" s="44"/>
      <c r="G99" s="47">
        <f t="shared" si="12"/>
        <v>634.66311154881248</v>
      </c>
      <c r="H99" s="47">
        <f t="shared" si="13"/>
        <v>4048.6148669975464</v>
      </c>
      <c r="I99" s="51">
        <f t="shared" si="14"/>
        <v>122884.00744276766</v>
      </c>
    </row>
    <row r="100" spans="2:9" ht="20.100000000000001" customHeight="1" x14ac:dyDescent="0.25">
      <c r="B100" s="42">
        <f t="shared" si="15"/>
        <v>75</v>
      </c>
      <c r="C100" s="43">
        <f t="shared" si="16"/>
        <v>45392</v>
      </c>
      <c r="D100" s="47">
        <f t="shared" si="10"/>
        <v>1791.0776461953938</v>
      </c>
      <c r="E100" s="48">
        <f t="shared" si="11"/>
        <v>0</v>
      </c>
      <c r="F100" s="44"/>
      <c r="G100" s="47">
        <f t="shared" si="12"/>
        <v>614.42003721382525</v>
      </c>
      <c r="H100" s="47">
        <f t="shared" si="13"/>
        <v>1176.6576089815685</v>
      </c>
      <c r="I100" s="51">
        <f t="shared" si="14"/>
        <v>121707.34983378609</v>
      </c>
    </row>
    <row r="101" spans="2:9" ht="20.100000000000001" customHeight="1" x14ac:dyDescent="0.25">
      <c r="B101" s="42">
        <f t="shared" si="8"/>
        <v>76</v>
      </c>
      <c r="C101" s="43">
        <f t="shared" si="9"/>
        <v>45422</v>
      </c>
      <c r="D101" s="47">
        <f t="shared" si="10"/>
        <v>1791.0776461953938</v>
      </c>
      <c r="E101" s="48">
        <f t="shared" si="11"/>
        <v>0</v>
      </c>
      <c r="F101" s="44"/>
      <c r="G101" s="47">
        <f t="shared" si="12"/>
        <v>608.53674916891748</v>
      </c>
      <c r="H101" s="47">
        <f t="shared" si="13"/>
        <v>1182.5408970264762</v>
      </c>
      <c r="I101" s="51">
        <f t="shared" si="14"/>
        <v>120524.80893675963</v>
      </c>
    </row>
    <row r="102" spans="2:9" ht="20.100000000000001" customHeight="1" x14ac:dyDescent="0.25">
      <c r="B102" s="42">
        <f t="shared" si="8"/>
        <v>77</v>
      </c>
      <c r="C102" s="43">
        <f t="shared" si="9"/>
        <v>45453</v>
      </c>
      <c r="D102" s="47">
        <f t="shared" si="10"/>
        <v>1791.0776461953938</v>
      </c>
      <c r="E102" s="48">
        <f t="shared" si="11"/>
        <v>2892.2003323509653</v>
      </c>
      <c r="F102" s="44"/>
      <c r="G102" s="47">
        <f t="shared" si="12"/>
        <v>602.62404468378531</v>
      </c>
      <c r="H102" s="47">
        <f t="shared" si="13"/>
        <v>4080.6539338625735</v>
      </c>
      <c r="I102" s="51">
        <f t="shared" si="14"/>
        <v>116444.15500289705</v>
      </c>
    </row>
    <row r="103" spans="2:9" ht="20.100000000000001" customHeight="1" x14ac:dyDescent="0.25">
      <c r="B103" s="42">
        <f t="shared" si="8"/>
        <v>78</v>
      </c>
      <c r="C103" s="43">
        <f t="shared" si="9"/>
        <v>45483</v>
      </c>
      <c r="D103" s="47">
        <f t="shared" si="10"/>
        <v>1791.0776461953938</v>
      </c>
      <c r="E103" s="48">
        <f t="shared" si="11"/>
        <v>0</v>
      </c>
      <c r="F103" s="44"/>
      <c r="G103" s="47">
        <f t="shared" si="12"/>
        <v>582.22077501447291</v>
      </c>
      <c r="H103" s="47">
        <f t="shared" si="13"/>
        <v>1208.8568711809207</v>
      </c>
      <c r="I103" s="51">
        <f t="shared" si="14"/>
        <v>115235.29813171613</v>
      </c>
    </row>
    <row r="104" spans="2:9" ht="20.100000000000001" customHeight="1" x14ac:dyDescent="0.25">
      <c r="B104" s="42">
        <f t="shared" si="8"/>
        <v>79</v>
      </c>
      <c r="C104" s="43">
        <f t="shared" si="9"/>
        <v>45514</v>
      </c>
      <c r="D104" s="47">
        <f t="shared" si="10"/>
        <v>1791.0776461953938</v>
      </c>
      <c r="E104" s="48">
        <f t="shared" si="11"/>
        <v>0</v>
      </c>
      <c r="F104" s="44"/>
      <c r="G104" s="47">
        <f t="shared" si="12"/>
        <v>576.17649065856835</v>
      </c>
      <c r="H104" s="47">
        <f t="shared" si="13"/>
        <v>1214.9011555368254</v>
      </c>
      <c r="I104" s="51">
        <f t="shared" si="14"/>
        <v>114020.39697617931</v>
      </c>
    </row>
    <row r="105" spans="2:9" ht="20.100000000000001" customHeight="1" x14ac:dyDescent="0.25">
      <c r="B105" s="42">
        <f t="shared" si="8"/>
        <v>80</v>
      </c>
      <c r="C105" s="43">
        <f t="shared" si="9"/>
        <v>45545</v>
      </c>
      <c r="D105" s="47">
        <f t="shared" si="10"/>
        <v>1791.0776461953938</v>
      </c>
      <c r="E105" s="48">
        <f t="shared" si="11"/>
        <v>2892.2003323509653</v>
      </c>
      <c r="F105" s="44"/>
      <c r="G105" s="47">
        <f t="shared" si="12"/>
        <v>570.1019848808844</v>
      </c>
      <c r="H105" s="47">
        <f t="shared" si="13"/>
        <v>4113.1759936654744</v>
      </c>
      <c r="I105" s="51">
        <f t="shared" si="14"/>
        <v>109907.22098251384</v>
      </c>
    </row>
    <row r="106" spans="2:9" ht="20.100000000000001" customHeight="1" x14ac:dyDescent="0.25">
      <c r="B106" s="42">
        <f t="shared" si="8"/>
        <v>81</v>
      </c>
      <c r="C106" s="43">
        <f t="shared" si="9"/>
        <v>45575</v>
      </c>
      <c r="D106" s="47">
        <f t="shared" si="10"/>
        <v>1791.0776461953938</v>
      </c>
      <c r="E106" s="48">
        <f t="shared" si="11"/>
        <v>0</v>
      </c>
      <c r="F106" s="44"/>
      <c r="G106" s="47">
        <f t="shared" si="12"/>
        <v>549.53610491255745</v>
      </c>
      <c r="H106" s="47">
        <f t="shared" si="13"/>
        <v>1241.5415412828363</v>
      </c>
      <c r="I106" s="51">
        <f t="shared" si="14"/>
        <v>108665.67944123101</v>
      </c>
    </row>
    <row r="107" spans="2:9" ht="20.100000000000001" customHeight="1" x14ac:dyDescent="0.25">
      <c r="B107" s="42">
        <f t="shared" si="8"/>
        <v>82</v>
      </c>
      <c r="C107" s="43">
        <f t="shared" si="9"/>
        <v>45606</v>
      </c>
      <c r="D107" s="47">
        <f t="shared" si="10"/>
        <v>1791.0776461953938</v>
      </c>
      <c r="E107" s="48">
        <f t="shared" si="11"/>
        <v>0</v>
      </c>
      <c r="F107" s="44"/>
      <c r="G107" s="47">
        <f t="shared" si="12"/>
        <v>543.32839720614345</v>
      </c>
      <c r="H107" s="47">
        <f t="shared" si="13"/>
        <v>1247.7492489892502</v>
      </c>
      <c r="I107" s="51">
        <f t="shared" si="14"/>
        <v>107417.93019224177</v>
      </c>
    </row>
    <row r="108" spans="2:9" ht="20.100000000000001" customHeight="1" x14ac:dyDescent="0.25">
      <c r="B108" s="42">
        <f t="shared" si="8"/>
        <v>83</v>
      </c>
      <c r="C108" s="43">
        <f t="shared" si="9"/>
        <v>45636</v>
      </c>
      <c r="D108" s="47">
        <f t="shared" si="10"/>
        <v>1791.0776461953938</v>
      </c>
      <c r="E108" s="48">
        <f t="shared" si="11"/>
        <v>2892.2003323509653</v>
      </c>
      <c r="F108" s="44"/>
      <c r="G108" s="47">
        <f t="shared" si="12"/>
        <v>537.08965096119732</v>
      </c>
      <c r="H108" s="47">
        <f t="shared" si="13"/>
        <v>4146.1883275851615</v>
      </c>
      <c r="I108" s="51">
        <f t="shared" si="14"/>
        <v>103271.74186465661</v>
      </c>
    </row>
    <row r="109" spans="2:9" ht="20.100000000000001" customHeight="1" x14ac:dyDescent="0.25">
      <c r="B109" s="42">
        <f t="shared" si="8"/>
        <v>84</v>
      </c>
      <c r="C109" s="43">
        <f t="shared" si="9"/>
        <v>45667</v>
      </c>
      <c r="D109" s="47">
        <f t="shared" si="10"/>
        <v>1791.0776461953938</v>
      </c>
      <c r="E109" s="48">
        <f t="shared" si="11"/>
        <v>0</v>
      </c>
      <c r="F109" s="44"/>
      <c r="G109" s="47">
        <f t="shared" si="12"/>
        <v>516.35870932327202</v>
      </c>
      <c r="H109" s="47">
        <f t="shared" si="13"/>
        <v>1274.7189368721217</v>
      </c>
      <c r="I109" s="51">
        <f t="shared" si="14"/>
        <v>101997.02292778449</v>
      </c>
    </row>
    <row r="110" spans="2:9" ht="20.100000000000001" customHeight="1" x14ac:dyDescent="0.25">
      <c r="B110" s="42">
        <f t="shared" si="8"/>
        <v>85</v>
      </c>
      <c r="C110" s="43">
        <f t="shared" si="9"/>
        <v>45698</v>
      </c>
      <c r="D110" s="47">
        <f t="shared" si="10"/>
        <v>1791.0776461953938</v>
      </c>
      <c r="E110" s="48">
        <f t="shared" si="11"/>
        <v>0</v>
      </c>
      <c r="F110" s="44"/>
      <c r="G110" s="47">
        <f t="shared" si="12"/>
        <v>509.98511463891157</v>
      </c>
      <c r="H110" s="47">
        <f t="shared" si="13"/>
        <v>1281.0925315564823</v>
      </c>
      <c r="I110" s="51">
        <f t="shared" si="14"/>
        <v>100715.93039622801</v>
      </c>
    </row>
    <row r="111" spans="2:9" ht="20.100000000000001" customHeight="1" x14ac:dyDescent="0.25">
      <c r="B111" s="42">
        <f t="shared" si="8"/>
        <v>86</v>
      </c>
      <c r="C111" s="43">
        <f t="shared" si="9"/>
        <v>45726</v>
      </c>
      <c r="D111" s="47">
        <f t="shared" si="10"/>
        <v>1791.0776461953938</v>
      </c>
      <c r="E111" s="48">
        <f t="shared" si="11"/>
        <v>2892.2003323509653</v>
      </c>
      <c r="F111" s="44"/>
      <c r="G111" s="47">
        <f t="shared" si="12"/>
        <v>503.5796519811293</v>
      </c>
      <c r="H111" s="47">
        <f t="shared" si="13"/>
        <v>4179.6983265652298</v>
      </c>
      <c r="I111" s="51">
        <f t="shared" si="14"/>
        <v>96536.232069662787</v>
      </c>
    </row>
    <row r="112" spans="2:9" ht="20.100000000000001" customHeight="1" x14ac:dyDescent="0.25">
      <c r="B112" s="42">
        <f t="shared" si="8"/>
        <v>87</v>
      </c>
      <c r="C112" s="43">
        <f t="shared" si="9"/>
        <v>45757</v>
      </c>
      <c r="D112" s="47">
        <f t="shared" si="10"/>
        <v>1791.0776461953938</v>
      </c>
      <c r="E112" s="48">
        <f t="shared" si="11"/>
        <v>0</v>
      </c>
      <c r="F112" s="44"/>
      <c r="G112" s="47">
        <f t="shared" si="12"/>
        <v>482.68116034830365</v>
      </c>
      <c r="H112" s="47">
        <f t="shared" si="13"/>
        <v>1308.3964858470902</v>
      </c>
      <c r="I112" s="51">
        <f t="shared" si="14"/>
        <v>95227.8355838157</v>
      </c>
    </row>
    <row r="113" spans="2:9" ht="20.100000000000001" customHeight="1" x14ac:dyDescent="0.25">
      <c r="B113" s="42">
        <f t="shared" si="8"/>
        <v>88</v>
      </c>
      <c r="C113" s="43">
        <f t="shared" si="9"/>
        <v>45787</v>
      </c>
      <c r="D113" s="47">
        <f t="shared" si="10"/>
        <v>1791.0776461953938</v>
      </c>
      <c r="E113" s="48">
        <f t="shared" si="11"/>
        <v>0</v>
      </c>
      <c r="F113" s="44"/>
      <c r="G113" s="47">
        <f t="shared" si="12"/>
        <v>476.13917791906835</v>
      </c>
      <c r="H113" s="47">
        <f t="shared" si="13"/>
        <v>1314.9384682763255</v>
      </c>
      <c r="I113" s="51">
        <f t="shared" si="14"/>
        <v>93912.897115539381</v>
      </c>
    </row>
    <row r="114" spans="2:9" ht="20.100000000000001" customHeight="1" x14ac:dyDescent="0.25">
      <c r="B114" s="42">
        <f t="shared" si="8"/>
        <v>89</v>
      </c>
      <c r="C114" s="43">
        <f t="shared" si="9"/>
        <v>45818</v>
      </c>
      <c r="D114" s="47">
        <f t="shared" si="10"/>
        <v>1791.0776461953938</v>
      </c>
      <c r="E114" s="48">
        <f t="shared" si="11"/>
        <v>2892.2003323509653</v>
      </c>
      <c r="F114" s="44"/>
      <c r="G114" s="47">
        <f t="shared" si="12"/>
        <v>469.56448557768692</v>
      </c>
      <c r="H114" s="47">
        <f t="shared" si="13"/>
        <v>4213.7134929686727</v>
      </c>
      <c r="I114" s="51">
        <f t="shared" si="14"/>
        <v>89699.183622570708</v>
      </c>
    </row>
    <row r="115" spans="2:9" ht="20.100000000000001" customHeight="1" x14ac:dyDescent="0.25">
      <c r="B115" s="42">
        <f t="shared" si="8"/>
        <v>90</v>
      </c>
      <c r="C115" s="43">
        <f t="shared" si="9"/>
        <v>45848</v>
      </c>
      <c r="D115" s="47">
        <f t="shared" si="10"/>
        <v>1791.0776461953938</v>
      </c>
      <c r="E115" s="48">
        <f t="shared" si="11"/>
        <v>0</v>
      </c>
      <c r="F115" s="44"/>
      <c r="G115" s="47">
        <f t="shared" si="12"/>
        <v>448.49591811284398</v>
      </c>
      <c r="H115" s="47">
        <f t="shared" si="13"/>
        <v>1342.5817280825497</v>
      </c>
      <c r="I115" s="51">
        <f t="shared" si="14"/>
        <v>88356.601894488165</v>
      </c>
    </row>
    <row r="116" spans="2:9" ht="20.100000000000001" customHeight="1" x14ac:dyDescent="0.25">
      <c r="B116" s="42">
        <f t="shared" si="8"/>
        <v>91</v>
      </c>
      <c r="C116" s="43">
        <f t="shared" si="9"/>
        <v>45879</v>
      </c>
      <c r="D116" s="47">
        <f t="shared" si="10"/>
        <v>1791.0776461953938</v>
      </c>
      <c r="E116" s="48">
        <f t="shared" si="11"/>
        <v>0</v>
      </c>
      <c r="F116" s="44"/>
      <c r="G116" s="47">
        <f t="shared" si="12"/>
        <v>441.78300947243139</v>
      </c>
      <c r="H116" s="47">
        <f t="shared" si="13"/>
        <v>1349.2946367229624</v>
      </c>
      <c r="I116" s="51">
        <f t="shared" si="14"/>
        <v>87007.307257765206</v>
      </c>
    </row>
    <row r="117" spans="2:9" ht="20.100000000000001" customHeight="1" x14ac:dyDescent="0.25">
      <c r="B117" s="42">
        <f t="shared" si="8"/>
        <v>92</v>
      </c>
      <c r="C117" s="43">
        <f t="shared" si="9"/>
        <v>45910</v>
      </c>
      <c r="D117" s="47">
        <f t="shared" si="10"/>
        <v>1791.0776461953938</v>
      </c>
      <c r="E117" s="48">
        <f t="shared" si="11"/>
        <v>2892.2003323509653</v>
      </c>
      <c r="F117" s="44"/>
      <c r="G117" s="47">
        <f t="shared" si="12"/>
        <v>435.03653628881676</v>
      </c>
      <c r="H117" s="47">
        <f t="shared" si="13"/>
        <v>4248.2414422575421</v>
      </c>
      <c r="I117" s="51">
        <f t="shared" si="14"/>
        <v>82759.065815507667</v>
      </c>
    </row>
    <row r="118" spans="2:9" ht="20.100000000000001" customHeight="1" x14ac:dyDescent="0.25">
      <c r="B118" s="42">
        <f t="shared" si="8"/>
        <v>93</v>
      </c>
      <c r="C118" s="43">
        <f t="shared" si="9"/>
        <v>45940</v>
      </c>
      <c r="D118" s="47">
        <f t="shared" si="10"/>
        <v>1791.0776461953938</v>
      </c>
      <c r="E118" s="48">
        <f t="shared" si="11"/>
        <v>0</v>
      </c>
      <c r="F118" s="44"/>
      <c r="G118" s="47">
        <f t="shared" si="12"/>
        <v>413.79532907752952</v>
      </c>
      <c r="H118" s="47">
        <f t="shared" si="13"/>
        <v>1377.2823171178643</v>
      </c>
      <c r="I118" s="51">
        <f t="shared" si="14"/>
        <v>81381.783498389806</v>
      </c>
    </row>
    <row r="119" spans="2:9" ht="20.100000000000001" customHeight="1" x14ac:dyDescent="0.25">
      <c r="B119" s="42">
        <f t="shared" si="8"/>
        <v>94</v>
      </c>
      <c r="C119" s="43">
        <f t="shared" si="9"/>
        <v>45971</v>
      </c>
      <c r="D119" s="47">
        <f t="shared" si="10"/>
        <v>1791.0776461953938</v>
      </c>
      <c r="E119" s="48">
        <f t="shared" si="11"/>
        <v>0</v>
      </c>
      <c r="F119" s="44"/>
      <c r="G119" s="47">
        <f t="shared" si="12"/>
        <v>406.90891749194037</v>
      </c>
      <c r="H119" s="47">
        <f t="shared" si="13"/>
        <v>1384.1687287034533</v>
      </c>
      <c r="I119" s="51">
        <f t="shared" si="14"/>
        <v>79997.614769686348</v>
      </c>
    </row>
    <row r="120" spans="2:9" ht="20.100000000000001" customHeight="1" x14ac:dyDescent="0.25">
      <c r="B120" s="42">
        <f t="shared" si="8"/>
        <v>95</v>
      </c>
      <c r="C120" s="43">
        <f t="shared" si="9"/>
        <v>46001</v>
      </c>
      <c r="D120" s="47">
        <f t="shared" si="10"/>
        <v>1791.0776461953938</v>
      </c>
      <c r="E120" s="48">
        <f t="shared" si="11"/>
        <v>2892.2003323509653</v>
      </c>
      <c r="F120" s="44"/>
      <c r="G120" s="47">
        <f t="shared" si="12"/>
        <v>399.9880738484232</v>
      </c>
      <c r="H120" s="47">
        <f t="shared" si="13"/>
        <v>4283.2899046979355</v>
      </c>
      <c r="I120" s="51">
        <f t="shared" si="14"/>
        <v>75714.324864988419</v>
      </c>
    </row>
    <row r="121" spans="2:9" ht="20.100000000000001" customHeight="1" x14ac:dyDescent="0.25">
      <c r="B121" s="42">
        <f t="shared" si="8"/>
        <v>96</v>
      </c>
      <c r="C121" s="43">
        <f t="shared" si="9"/>
        <v>46032</v>
      </c>
      <c r="D121" s="47">
        <f t="shared" si="10"/>
        <v>1791.0776461953938</v>
      </c>
      <c r="E121" s="48">
        <f t="shared" si="11"/>
        <v>0</v>
      </c>
      <c r="F121" s="44"/>
      <c r="G121" s="47">
        <f t="shared" si="12"/>
        <v>378.57162432493402</v>
      </c>
      <c r="H121" s="47">
        <f t="shared" si="13"/>
        <v>1412.5060218704598</v>
      </c>
      <c r="I121" s="51">
        <f t="shared" si="14"/>
        <v>74301.818843117959</v>
      </c>
    </row>
    <row r="122" spans="2:9" ht="20.100000000000001" customHeight="1" x14ac:dyDescent="0.25">
      <c r="B122" s="42">
        <f t="shared" si="8"/>
        <v>97</v>
      </c>
      <c r="C122" s="43">
        <f t="shared" si="9"/>
        <v>46063</v>
      </c>
      <c r="D122" s="47">
        <f t="shared" ref="D122:D150" si="17">IF(B122="","",IF(payment+$D$22&gt;I121,I121*(1+rate)-$D$22,payment))</f>
        <v>1791.0776461953938</v>
      </c>
      <c r="E122" s="48">
        <f t="shared" ref="E122:E153" si="18">IFERROR(IF(AND(I121*(1+rate)-D122&lt;$D$22,MOD(B122-$E$13-1,$E$19)=0),I121*(1+rate)-D122,IF(B122&lt;$E$13+1,0,IF(MOD(B122-$E$13,$E$19)=0,$D$22,0))),0)</f>
        <v>0</v>
      </c>
      <c r="F122" s="44"/>
      <c r="G122" s="47">
        <f t="shared" si="12"/>
        <v>371.50909421558185</v>
      </c>
      <c r="H122" s="47">
        <f t="shared" si="13"/>
        <v>1419.5685519798119</v>
      </c>
      <c r="I122" s="51">
        <f t="shared" si="14"/>
        <v>72882.250291138145</v>
      </c>
    </row>
    <row r="123" spans="2:9" ht="20.100000000000001" customHeight="1" x14ac:dyDescent="0.25">
      <c r="B123" s="42">
        <f t="shared" si="8"/>
        <v>98</v>
      </c>
      <c r="C123" s="43">
        <f t="shared" si="9"/>
        <v>46091</v>
      </c>
      <c r="D123" s="47">
        <f t="shared" si="17"/>
        <v>1791.0776461953938</v>
      </c>
      <c r="E123" s="48">
        <f t="shared" si="18"/>
        <v>2892.2003323509653</v>
      </c>
      <c r="F123" s="44"/>
      <c r="G123" s="47">
        <f t="shared" si="12"/>
        <v>364.41125145568299</v>
      </c>
      <c r="H123" s="47">
        <f t="shared" si="13"/>
        <v>4318.8667270906762</v>
      </c>
      <c r="I123" s="51">
        <f t="shared" si="14"/>
        <v>68563.383564047472</v>
      </c>
    </row>
    <row r="124" spans="2:9" ht="20.100000000000001" customHeight="1" x14ac:dyDescent="0.25">
      <c r="B124" s="42">
        <f t="shared" si="8"/>
        <v>99</v>
      </c>
      <c r="C124" s="43">
        <f t="shared" si="9"/>
        <v>46122</v>
      </c>
      <c r="D124" s="47">
        <f t="shared" si="17"/>
        <v>1791.0776461953938</v>
      </c>
      <c r="E124" s="48">
        <f t="shared" si="18"/>
        <v>0</v>
      </c>
      <c r="F124" s="44"/>
      <c r="G124" s="47">
        <f t="shared" si="12"/>
        <v>342.81691782023006</v>
      </c>
      <c r="H124" s="47">
        <f t="shared" si="13"/>
        <v>1448.2607283751636</v>
      </c>
      <c r="I124" s="51">
        <f t="shared" si="14"/>
        <v>67115.122835672315</v>
      </c>
    </row>
    <row r="125" spans="2:9" ht="20.100000000000001" customHeight="1" x14ac:dyDescent="0.25">
      <c r="B125" s="42">
        <f t="shared" si="8"/>
        <v>100</v>
      </c>
      <c r="C125" s="43">
        <f t="shared" si="9"/>
        <v>46152</v>
      </c>
      <c r="D125" s="47">
        <f t="shared" si="17"/>
        <v>1791.0776461953938</v>
      </c>
      <c r="E125" s="48">
        <f t="shared" si="18"/>
        <v>0</v>
      </c>
      <c r="F125" s="44"/>
      <c r="G125" s="47">
        <f t="shared" si="12"/>
        <v>335.57561417835444</v>
      </c>
      <c r="H125" s="47">
        <f t="shared" si="13"/>
        <v>1455.5020320170393</v>
      </c>
      <c r="I125" s="51">
        <f t="shared" si="14"/>
        <v>65659.620803655271</v>
      </c>
    </row>
    <row r="126" spans="2:9" ht="20.100000000000001" customHeight="1" x14ac:dyDescent="0.25">
      <c r="B126" s="42">
        <f t="shared" si="8"/>
        <v>101</v>
      </c>
      <c r="C126" s="43">
        <f t="shared" si="9"/>
        <v>46183</v>
      </c>
      <c r="D126" s="47">
        <f t="shared" si="17"/>
        <v>1791.0776461953938</v>
      </c>
      <c r="E126" s="48">
        <f t="shared" si="18"/>
        <v>2892.2003323509653</v>
      </c>
      <c r="F126" s="44"/>
      <c r="G126" s="47">
        <f t="shared" si="12"/>
        <v>328.29810401826933</v>
      </c>
      <c r="H126" s="47">
        <f t="shared" si="13"/>
        <v>4354.9798745280896</v>
      </c>
      <c r="I126" s="51">
        <f t="shared" si="14"/>
        <v>61304.640929127185</v>
      </c>
    </row>
    <row r="127" spans="2:9" ht="20.100000000000001" customHeight="1" x14ac:dyDescent="0.25">
      <c r="B127" s="42">
        <f t="shared" si="8"/>
        <v>102</v>
      </c>
      <c r="C127" s="43">
        <f t="shared" si="9"/>
        <v>46213</v>
      </c>
      <c r="D127" s="47">
        <f t="shared" si="17"/>
        <v>1791.0776461953938</v>
      </c>
      <c r="E127" s="48">
        <f t="shared" si="18"/>
        <v>0</v>
      </c>
      <c r="F127" s="44"/>
      <c r="G127" s="47">
        <f t="shared" si="12"/>
        <v>306.52320464562939</v>
      </c>
      <c r="H127" s="47">
        <f t="shared" si="13"/>
        <v>1484.5544415497643</v>
      </c>
      <c r="I127" s="51">
        <f t="shared" si="14"/>
        <v>59820.08648757742</v>
      </c>
    </row>
    <row r="128" spans="2:9" ht="20.100000000000001" customHeight="1" x14ac:dyDescent="0.25">
      <c r="B128" s="42">
        <f t="shared" si="8"/>
        <v>103</v>
      </c>
      <c r="C128" s="43">
        <f t="shared" si="9"/>
        <v>46244</v>
      </c>
      <c r="D128" s="47">
        <f t="shared" si="17"/>
        <v>1791.0776461953938</v>
      </c>
      <c r="E128" s="48">
        <f t="shared" si="18"/>
        <v>0</v>
      </c>
      <c r="F128" s="44"/>
      <c r="G128" s="47">
        <f t="shared" si="12"/>
        <v>299.10043243788073</v>
      </c>
      <c r="H128" s="47">
        <f t="shared" si="13"/>
        <v>1491.977213757513</v>
      </c>
      <c r="I128" s="51">
        <f t="shared" si="14"/>
        <v>58328.109273819908</v>
      </c>
    </row>
    <row r="129" spans="2:9" ht="20.100000000000001" customHeight="1" x14ac:dyDescent="0.25">
      <c r="B129" s="42">
        <f t="shared" si="8"/>
        <v>104</v>
      </c>
      <c r="C129" s="43">
        <f t="shared" si="9"/>
        <v>46275</v>
      </c>
      <c r="D129" s="47">
        <f t="shared" si="17"/>
        <v>1791.0776461953938</v>
      </c>
      <c r="E129" s="48">
        <f t="shared" si="18"/>
        <v>2892.2003323509653</v>
      </c>
      <c r="F129" s="44"/>
      <c r="G129" s="47">
        <f t="shared" si="12"/>
        <v>291.64054636909333</v>
      </c>
      <c r="H129" s="47">
        <f t="shared" si="13"/>
        <v>4391.6374321772655</v>
      </c>
      <c r="I129" s="51">
        <f t="shared" si="14"/>
        <v>53936.47184164264</v>
      </c>
    </row>
    <row r="130" spans="2:9" ht="20.100000000000001" customHeight="1" x14ac:dyDescent="0.25">
      <c r="B130" s="42">
        <f t="shared" si="8"/>
        <v>105</v>
      </c>
      <c r="C130" s="43">
        <f t="shared" si="9"/>
        <v>46305</v>
      </c>
      <c r="D130" s="47">
        <f t="shared" si="17"/>
        <v>1791.0776461953938</v>
      </c>
      <c r="E130" s="48">
        <f t="shared" si="18"/>
        <v>0</v>
      </c>
      <c r="F130" s="44"/>
      <c r="G130" s="47">
        <f t="shared" si="12"/>
        <v>269.68235920820746</v>
      </c>
      <c r="H130" s="47">
        <f t="shared" si="13"/>
        <v>1521.3952869871864</v>
      </c>
      <c r="I130" s="51">
        <f t="shared" si="14"/>
        <v>52415.076554655454</v>
      </c>
    </row>
    <row r="131" spans="2:9" ht="20.100000000000001" customHeight="1" x14ac:dyDescent="0.25">
      <c r="B131" s="42">
        <f t="shared" si="8"/>
        <v>106</v>
      </c>
      <c r="C131" s="43">
        <f t="shared" si="9"/>
        <v>46336</v>
      </c>
      <c r="D131" s="47">
        <f t="shared" si="17"/>
        <v>1791.0776461953938</v>
      </c>
      <c r="E131" s="48">
        <f t="shared" si="18"/>
        <v>0</v>
      </c>
      <c r="F131" s="44"/>
      <c r="G131" s="47">
        <f t="shared" si="12"/>
        <v>262.07538277327166</v>
      </c>
      <c r="H131" s="47">
        <f t="shared" si="13"/>
        <v>1529.002263422122</v>
      </c>
      <c r="I131" s="51">
        <f t="shared" si="14"/>
        <v>50886.07429123333</v>
      </c>
    </row>
    <row r="132" spans="2:9" ht="20.100000000000001" customHeight="1" x14ac:dyDescent="0.25">
      <c r="B132" s="42">
        <f t="shared" si="8"/>
        <v>107</v>
      </c>
      <c r="C132" s="43">
        <f t="shared" si="9"/>
        <v>46366</v>
      </c>
      <c r="D132" s="47">
        <f t="shared" si="17"/>
        <v>1791.0776461953938</v>
      </c>
      <c r="E132" s="48">
        <f t="shared" si="18"/>
        <v>2892.2003323509653</v>
      </c>
      <c r="F132" s="44"/>
      <c r="G132" s="47">
        <f t="shared" si="12"/>
        <v>254.43037145616123</v>
      </c>
      <c r="H132" s="47">
        <f t="shared" si="13"/>
        <v>4428.8476070901979</v>
      </c>
      <c r="I132" s="51">
        <f t="shared" si="14"/>
        <v>46457.226684143134</v>
      </c>
    </row>
    <row r="133" spans="2:9" ht="20.100000000000001" customHeight="1" x14ac:dyDescent="0.25">
      <c r="B133" s="42">
        <f t="shared" si="8"/>
        <v>108</v>
      </c>
      <c r="C133" s="43">
        <f t="shared" si="9"/>
        <v>46397</v>
      </c>
      <c r="D133" s="47">
        <f t="shared" si="17"/>
        <v>1791.0776461953938</v>
      </c>
      <c r="E133" s="48">
        <f t="shared" si="18"/>
        <v>0</v>
      </c>
      <c r="F133" s="44"/>
      <c r="G133" s="47">
        <f t="shared" si="12"/>
        <v>232.28613342071071</v>
      </c>
      <c r="H133" s="47">
        <f t="shared" si="13"/>
        <v>1558.791512774683</v>
      </c>
      <c r="I133" s="51">
        <f t="shared" si="14"/>
        <v>44898.435171368452</v>
      </c>
    </row>
    <row r="134" spans="2:9" ht="20.100000000000001" customHeight="1" x14ac:dyDescent="0.25">
      <c r="B134" s="42">
        <f t="shared" si="8"/>
        <v>109</v>
      </c>
      <c r="C134" s="43">
        <f t="shared" si="9"/>
        <v>46428</v>
      </c>
      <c r="D134" s="47">
        <f t="shared" si="17"/>
        <v>1791.0776461953938</v>
      </c>
      <c r="E134" s="48">
        <f t="shared" si="18"/>
        <v>0</v>
      </c>
      <c r="F134" s="44"/>
      <c r="G134" s="47">
        <f t="shared" si="12"/>
        <v>224.49217585683746</v>
      </c>
      <c r="H134" s="47">
        <f t="shared" si="13"/>
        <v>1566.5854703385562</v>
      </c>
      <c r="I134" s="51">
        <f t="shared" si="14"/>
        <v>43331.849701029896</v>
      </c>
    </row>
    <row r="135" spans="2:9" ht="20.100000000000001" customHeight="1" x14ac:dyDescent="0.25">
      <c r="B135" s="42">
        <f t="shared" si="8"/>
        <v>110</v>
      </c>
      <c r="C135" s="43">
        <f t="shared" si="9"/>
        <v>46456</v>
      </c>
      <c r="D135" s="47">
        <f t="shared" si="17"/>
        <v>1791.0776461953938</v>
      </c>
      <c r="E135" s="48">
        <f t="shared" si="18"/>
        <v>2892.2003323509653</v>
      </c>
      <c r="F135" s="44"/>
      <c r="G135" s="47">
        <f t="shared" si="12"/>
        <v>216.65924850514486</v>
      </c>
      <c r="H135" s="47">
        <f t="shared" si="13"/>
        <v>4466.6187300412139</v>
      </c>
      <c r="I135" s="51">
        <f t="shared" si="14"/>
        <v>38865.230970988683</v>
      </c>
    </row>
    <row r="136" spans="2:9" ht="20.100000000000001" customHeight="1" x14ac:dyDescent="0.25">
      <c r="B136" s="42">
        <f t="shared" si="8"/>
        <v>111</v>
      </c>
      <c r="C136" s="43">
        <f t="shared" si="9"/>
        <v>46487</v>
      </c>
      <c r="D136" s="47">
        <f t="shared" si="17"/>
        <v>1791.0776461953938</v>
      </c>
      <c r="E136" s="48">
        <f t="shared" si="18"/>
        <v>0</v>
      </c>
      <c r="F136" s="44"/>
      <c r="G136" s="47">
        <f t="shared" si="12"/>
        <v>194.32615485493926</v>
      </c>
      <c r="H136" s="47">
        <f t="shared" si="13"/>
        <v>1596.7514913404545</v>
      </c>
      <c r="I136" s="51">
        <f t="shared" si="14"/>
        <v>37268.479479648231</v>
      </c>
    </row>
    <row r="137" spans="2:9" ht="20.100000000000001" customHeight="1" x14ac:dyDescent="0.25">
      <c r="B137" s="42">
        <f t="shared" si="8"/>
        <v>112</v>
      </c>
      <c r="C137" s="43">
        <f t="shared" si="9"/>
        <v>46517</v>
      </c>
      <c r="D137" s="47">
        <f t="shared" si="17"/>
        <v>1791.0776461953938</v>
      </c>
      <c r="E137" s="48">
        <f t="shared" si="18"/>
        <v>0</v>
      </c>
      <c r="F137" s="44"/>
      <c r="G137" s="47">
        <f t="shared" si="12"/>
        <v>186.34239739823718</v>
      </c>
      <c r="H137" s="47">
        <f t="shared" si="13"/>
        <v>1604.7352487971566</v>
      </c>
      <c r="I137" s="51">
        <f t="shared" si="14"/>
        <v>35663.744230851073</v>
      </c>
    </row>
    <row r="138" spans="2:9" ht="20.100000000000001" customHeight="1" x14ac:dyDescent="0.25">
      <c r="B138" s="42">
        <f t="shared" si="8"/>
        <v>113</v>
      </c>
      <c r="C138" s="43">
        <f t="shared" si="9"/>
        <v>46548</v>
      </c>
      <c r="D138" s="47">
        <f t="shared" si="17"/>
        <v>1791.0776461953938</v>
      </c>
      <c r="E138" s="48">
        <f t="shared" si="18"/>
        <v>2892.2003323509653</v>
      </c>
      <c r="F138" s="44"/>
      <c r="G138" s="47">
        <f t="shared" si="12"/>
        <v>178.31872115425156</v>
      </c>
      <c r="H138" s="47">
        <f t="shared" si="13"/>
        <v>4504.9592573921072</v>
      </c>
      <c r="I138" s="51">
        <f t="shared" si="14"/>
        <v>31158.784973458965</v>
      </c>
    </row>
    <row r="139" spans="2:9" ht="20.100000000000001" customHeight="1" x14ac:dyDescent="0.25">
      <c r="B139" s="42">
        <f t="shared" si="8"/>
        <v>114</v>
      </c>
      <c r="C139" s="43">
        <f t="shared" si="9"/>
        <v>46578</v>
      </c>
      <c r="D139" s="47">
        <f t="shared" si="17"/>
        <v>1791.0776461953938</v>
      </c>
      <c r="E139" s="48">
        <f t="shared" si="18"/>
        <v>0</v>
      </c>
      <c r="F139" s="44"/>
      <c r="G139" s="47">
        <f t="shared" si="12"/>
        <v>155.79392486729151</v>
      </c>
      <c r="H139" s="47">
        <f t="shared" si="13"/>
        <v>1635.2837213281023</v>
      </c>
      <c r="I139" s="51">
        <f t="shared" si="14"/>
        <v>29523.501252130864</v>
      </c>
    </row>
    <row r="140" spans="2:9" ht="20.100000000000001" customHeight="1" x14ac:dyDescent="0.25">
      <c r="B140" s="42">
        <f t="shared" si="8"/>
        <v>115</v>
      </c>
      <c r="C140" s="43">
        <f t="shared" si="9"/>
        <v>46609</v>
      </c>
      <c r="D140" s="47">
        <f t="shared" si="17"/>
        <v>1791.0776461953938</v>
      </c>
      <c r="E140" s="48">
        <f t="shared" si="18"/>
        <v>0</v>
      </c>
      <c r="F140" s="44"/>
      <c r="G140" s="47">
        <f t="shared" si="12"/>
        <v>147.61750626065117</v>
      </c>
      <c r="H140" s="47">
        <f t="shared" si="13"/>
        <v>1643.4601399347425</v>
      </c>
      <c r="I140" s="51">
        <f t="shared" si="14"/>
        <v>27880.041112196122</v>
      </c>
    </row>
    <row r="141" spans="2:9" ht="20.100000000000001" customHeight="1" x14ac:dyDescent="0.25">
      <c r="B141" s="42">
        <f t="shared" si="8"/>
        <v>116</v>
      </c>
      <c r="C141" s="43">
        <f t="shared" si="9"/>
        <v>46640</v>
      </c>
      <c r="D141" s="47">
        <f t="shared" si="17"/>
        <v>1791.0776461953938</v>
      </c>
      <c r="E141" s="48">
        <f t="shared" si="18"/>
        <v>2892.2003323509653</v>
      </c>
      <c r="F141" s="44"/>
      <c r="G141" s="47">
        <f t="shared" si="12"/>
        <v>139.40020556097764</v>
      </c>
      <c r="H141" s="47">
        <f t="shared" si="13"/>
        <v>4543.8777729853809</v>
      </c>
      <c r="I141" s="51">
        <f t="shared" si="14"/>
        <v>23336.16333921074</v>
      </c>
    </row>
    <row r="142" spans="2:9" ht="20.100000000000001" customHeight="1" x14ac:dyDescent="0.25">
      <c r="B142" s="42">
        <f t="shared" si="8"/>
        <v>117</v>
      </c>
      <c r="C142" s="43">
        <f t="shared" si="9"/>
        <v>46670</v>
      </c>
      <c r="D142" s="47">
        <f t="shared" si="17"/>
        <v>1791.0776461953938</v>
      </c>
      <c r="E142" s="48">
        <f t="shared" si="18"/>
        <v>0</v>
      </c>
      <c r="F142" s="44"/>
      <c r="G142" s="47">
        <f t="shared" si="12"/>
        <v>116.68081669605121</v>
      </c>
      <c r="H142" s="47">
        <f t="shared" si="13"/>
        <v>1674.3968294993426</v>
      </c>
      <c r="I142" s="51">
        <f t="shared" si="14"/>
        <v>21661.766509711397</v>
      </c>
    </row>
    <row r="143" spans="2:9" ht="20.100000000000001" customHeight="1" x14ac:dyDescent="0.25">
      <c r="B143" s="42">
        <f t="shared" si="8"/>
        <v>118</v>
      </c>
      <c r="C143" s="43">
        <f t="shared" si="9"/>
        <v>46701</v>
      </c>
      <c r="D143" s="47">
        <f t="shared" si="17"/>
        <v>1791.0776461953938</v>
      </c>
      <c r="E143" s="48">
        <f t="shared" si="18"/>
        <v>0</v>
      </c>
      <c r="F143" s="44"/>
      <c r="G143" s="47">
        <f t="shared" si="12"/>
        <v>108.30883254855468</v>
      </c>
      <c r="H143" s="47">
        <f t="shared" si="13"/>
        <v>1682.7688136468391</v>
      </c>
      <c r="I143" s="51">
        <f t="shared" si="14"/>
        <v>19978.997696064558</v>
      </c>
    </row>
    <row r="144" spans="2:9" ht="20.100000000000001" customHeight="1" x14ac:dyDescent="0.25">
      <c r="B144" s="42">
        <f t="shared" si="8"/>
        <v>119</v>
      </c>
      <c r="C144" s="43">
        <f t="shared" si="9"/>
        <v>46731</v>
      </c>
      <c r="D144" s="47">
        <f t="shared" si="17"/>
        <v>1791.0776461953938</v>
      </c>
      <c r="E144" s="48">
        <f t="shared" si="18"/>
        <v>2892.2003323509653</v>
      </c>
      <c r="F144" s="44"/>
      <c r="G144" s="47">
        <f t="shared" si="12"/>
        <v>99.894988480320663</v>
      </c>
      <c r="H144" s="47">
        <f t="shared" si="13"/>
        <v>4583.3829900660385</v>
      </c>
      <c r="I144" s="51">
        <f t="shared" si="14"/>
        <v>15395.61470599852</v>
      </c>
    </row>
    <row r="145" spans="2:9" ht="20.100000000000001" customHeight="1" x14ac:dyDescent="0.25">
      <c r="B145" s="42">
        <f t="shared" si="8"/>
        <v>120</v>
      </c>
      <c r="C145" s="43">
        <f t="shared" si="9"/>
        <v>46762</v>
      </c>
      <c r="D145" s="47">
        <f t="shared" si="17"/>
        <v>1791.0776461953938</v>
      </c>
      <c r="E145" s="48">
        <f t="shared" si="18"/>
        <v>0</v>
      </c>
      <c r="F145" s="44"/>
      <c r="G145" s="47">
        <f t="shared" si="12"/>
        <v>76.978073529990951</v>
      </c>
      <c r="H145" s="47">
        <f t="shared" si="13"/>
        <v>1714.0995726654028</v>
      </c>
      <c r="I145" s="51">
        <f t="shared" si="14"/>
        <v>13681.515133333116</v>
      </c>
    </row>
    <row r="146" spans="2:9" ht="20.100000000000001" customHeight="1" x14ac:dyDescent="0.25">
      <c r="B146" s="42">
        <f t="shared" si="8"/>
        <v>121</v>
      </c>
      <c r="C146" s="43">
        <f t="shared" si="9"/>
        <v>46793</v>
      </c>
      <c r="D146" s="47">
        <f t="shared" si="17"/>
        <v>1791.0776461953938</v>
      </c>
      <c r="E146" s="48">
        <f t="shared" si="18"/>
        <v>0</v>
      </c>
      <c r="F146" s="44"/>
      <c r="G146" s="47">
        <f t="shared" si="12"/>
        <v>68.407575666664115</v>
      </c>
      <c r="H146" s="47">
        <f t="shared" si="13"/>
        <v>1722.6700705287296</v>
      </c>
      <c r="I146" s="51">
        <f t="shared" si="14"/>
        <v>11958.845062804387</v>
      </c>
    </row>
    <row r="147" spans="2:9" ht="20.100000000000001" customHeight="1" x14ac:dyDescent="0.25">
      <c r="B147" s="42">
        <f t="shared" si="8"/>
        <v>122</v>
      </c>
      <c r="C147" s="43">
        <f t="shared" si="9"/>
        <v>46822</v>
      </c>
      <c r="D147" s="47">
        <f t="shared" si="17"/>
        <v>1791.0776461953938</v>
      </c>
      <c r="E147" s="48">
        <f t="shared" si="18"/>
        <v>2892.2003323509653</v>
      </c>
      <c r="F147" s="44"/>
      <c r="G147" s="47">
        <f t="shared" si="12"/>
        <v>59.794225314020657</v>
      </c>
      <c r="H147" s="47">
        <f t="shared" si="13"/>
        <v>4623.4837532323381</v>
      </c>
      <c r="I147" s="51">
        <f t="shared" si="14"/>
        <v>7335.3613095720484</v>
      </c>
    </row>
    <row r="148" spans="2:9" ht="20.100000000000001" customHeight="1" x14ac:dyDescent="0.25">
      <c r="B148" s="42">
        <f t="shared" si="8"/>
        <v>123</v>
      </c>
      <c r="C148" s="43">
        <f t="shared" si="9"/>
        <v>46853</v>
      </c>
      <c r="D148" s="47">
        <f t="shared" si="17"/>
        <v>1791.0776461953938</v>
      </c>
      <c r="E148" s="48">
        <f t="shared" si="18"/>
        <v>0</v>
      </c>
      <c r="F148" s="44"/>
      <c r="G148" s="47">
        <f t="shared" si="12"/>
        <v>36.676806547859464</v>
      </c>
      <c r="H148" s="47">
        <f t="shared" si="13"/>
        <v>1754.4008396475342</v>
      </c>
      <c r="I148" s="51">
        <f t="shared" si="14"/>
        <v>5580.9604699245137</v>
      </c>
    </row>
    <row r="149" spans="2:9" ht="20.100000000000001" customHeight="1" x14ac:dyDescent="0.25">
      <c r="B149" s="42">
        <f t="shared" si="8"/>
        <v>124</v>
      </c>
      <c r="C149" s="43">
        <f t="shared" si="9"/>
        <v>46883</v>
      </c>
      <c r="D149" s="47">
        <f t="shared" si="17"/>
        <v>1791.0776461953938</v>
      </c>
      <c r="E149" s="48">
        <f t="shared" si="18"/>
        <v>0</v>
      </c>
      <c r="F149" s="44"/>
      <c r="G149" s="47">
        <f t="shared" si="12"/>
        <v>27.904802349621974</v>
      </c>
      <c r="H149" s="47">
        <f t="shared" si="13"/>
        <v>1763.1728438457717</v>
      </c>
      <c r="I149" s="51">
        <f t="shared" si="14"/>
        <v>3817.7876260787421</v>
      </c>
    </row>
    <row r="150" spans="2:9" ht="20.100000000000001" customHeight="1" x14ac:dyDescent="0.25">
      <c r="B150" s="42">
        <f t="shared" si="8"/>
        <v>125</v>
      </c>
      <c r="C150" s="43">
        <f t="shared" si="9"/>
        <v>46914</v>
      </c>
      <c r="D150" s="47">
        <f t="shared" si="17"/>
        <v>944.67623185817001</v>
      </c>
      <c r="E150" s="48">
        <f t="shared" si="18"/>
        <v>2892.2003323509653</v>
      </c>
      <c r="F150" s="44"/>
      <c r="G150" s="47">
        <f t="shared" si="12"/>
        <v>19.088938130393302</v>
      </c>
      <c r="H150" s="47">
        <f t="shared" si="13"/>
        <v>3817.7876260787421</v>
      </c>
      <c r="I150" s="51">
        <f t="shared" si="14"/>
        <v>0</v>
      </c>
    </row>
    <row r="151" spans="2:9" ht="20.100000000000001" customHeight="1" x14ac:dyDescent="0.25">
      <c r="B151" s="42"/>
      <c r="C151" s="43"/>
      <c r="D151" s="47"/>
      <c r="E151" s="48"/>
      <c r="F151" s="44"/>
      <c r="G151" s="47"/>
      <c r="H151" s="47"/>
      <c r="I151" s="51"/>
    </row>
    <row r="152" spans="2:9" ht="20.100000000000001" customHeight="1" x14ac:dyDescent="0.25">
      <c r="B152" s="42"/>
      <c r="C152" s="43"/>
      <c r="D152" s="47"/>
      <c r="E152" s="48"/>
      <c r="F152" s="44"/>
      <c r="G152" s="47"/>
      <c r="H152" s="47"/>
      <c r="I152" s="51"/>
    </row>
    <row r="153" spans="2:9" ht="20.100000000000001" customHeight="1" x14ac:dyDescent="0.25">
      <c r="B153" s="42"/>
      <c r="C153" s="43"/>
      <c r="D153" s="47"/>
      <c r="E153" s="48"/>
      <c r="F153" s="44"/>
      <c r="G153" s="47"/>
      <c r="H153" s="47"/>
      <c r="I153" s="51"/>
    </row>
    <row r="154" spans="2:9" ht="20.100000000000001" customHeight="1" x14ac:dyDescent="0.25">
      <c r="B154" s="42"/>
      <c r="C154" s="43"/>
      <c r="D154" s="47"/>
      <c r="E154" s="48"/>
      <c r="F154" s="44"/>
      <c r="G154" s="47"/>
      <c r="H154" s="47"/>
      <c r="I154" s="51"/>
    </row>
    <row r="155" spans="2:9" ht="20.100000000000001" customHeight="1" x14ac:dyDescent="0.25">
      <c r="B155" s="42"/>
      <c r="C155" s="43"/>
      <c r="D155" s="47"/>
      <c r="E155" s="48"/>
      <c r="F155" s="44"/>
      <c r="G155" s="47"/>
      <c r="H155" s="47"/>
      <c r="I155" s="51"/>
    </row>
    <row r="156" spans="2:9" ht="20.100000000000001" customHeight="1" x14ac:dyDescent="0.25">
      <c r="B156" s="42"/>
      <c r="C156" s="43"/>
      <c r="D156" s="47"/>
      <c r="E156" s="48"/>
      <c r="F156" s="44"/>
      <c r="G156" s="47"/>
      <c r="H156" s="47"/>
      <c r="I156" s="51"/>
    </row>
    <row r="157" spans="2:9" ht="20.100000000000001" customHeight="1" x14ac:dyDescent="0.25">
      <c r="B157" s="42"/>
      <c r="C157" s="43"/>
      <c r="D157" s="47"/>
      <c r="E157" s="48"/>
      <c r="F157" s="44"/>
      <c r="G157" s="47"/>
      <c r="H157" s="47"/>
      <c r="I157" s="51"/>
    </row>
    <row r="158" spans="2:9" ht="20.100000000000001" customHeight="1" x14ac:dyDescent="0.25">
      <c r="B158" s="42"/>
      <c r="C158" s="43"/>
      <c r="D158" s="47"/>
      <c r="E158" s="48"/>
      <c r="F158" s="44"/>
      <c r="G158" s="47"/>
      <c r="H158" s="47"/>
      <c r="I158" s="51"/>
    </row>
    <row r="159" spans="2:9" ht="20.100000000000001" customHeight="1" x14ac:dyDescent="0.25">
      <c r="B159" s="42"/>
      <c r="C159" s="43"/>
      <c r="D159" s="47"/>
      <c r="E159" s="48"/>
      <c r="F159" s="44"/>
      <c r="G159" s="47"/>
      <c r="H159" s="47"/>
      <c r="I159" s="51"/>
    </row>
    <row r="160" spans="2:9" ht="20.100000000000001" customHeight="1" x14ac:dyDescent="0.25">
      <c r="B160" s="42"/>
      <c r="C160" s="43"/>
      <c r="D160" s="47"/>
      <c r="E160" s="48"/>
      <c r="F160" s="44"/>
      <c r="G160" s="47"/>
      <c r="H160" s="47"/>
      <c r="I160" s="51"/>
    </row>
    <row r="161" spans="2:9" ht="20.100000000000001" customHeight="1" x14ac:dyDescent="0.25">
      <c r="B161" s="42"/>
      <c r="C161" s="43"/>
      <c r="D161" s="47"/>
      <c r="E161" s="48"/>
      <c r="F161" s="44"/>
      <c r="G161" s="47"/>
      <c r="H161" s="47"/>
      <c r="I161" s="51"/>
    </row>
    <row r="162" spans="2:9" ht="20.100000000000001" customHeight="1" x14ac:dyDescent="0.25">
      <c r="B162" s="42"/>
      <c r="C162" s="43"/>
      <c r="D162" s="47"/>
      <c r="E162" s="48"/>
      <c r="F162" s="44"/>
      <c r="G162" s="47"/>
      <c r="H162" s="47"/>
      <c r="I162" s="51"/>
    </row>
    <row r="163" spans="2:9" ht="20.100000000000001" customHeight="1" x14ac:dyDescent="0.25">
      <c r="B163" s="42"/>
      <c r="C163" s="43"/>
      <c r="D163" s="47"/>
      <c r="E163" s="48"/>
      <c r="F163" s="44"/>
      <c r="G163" s="47"/>
      <c r="H163" s="47"/>
      <c r="I163" s="51"/>
    </row>
    <row r="164" spans="2:9" ht="20.100000000000001" customHeight="1" x14ac:dyDescent="0.25">
      <c r="B164" s="42"/>
      <c r="C164" s="43"/>
      <c r="D164" s="47"/>
      <c r="E164" s="48"/>
      <c r="F164" s="44"/>
      <c r="G164" s="47"/>
      <c r="H164" s="47"/>
      <c r="I164" s="51"/>
    </row>
    <row r="165" spans="2:9" ht="20.100000000000001" customHeight="1" x14ac:dyDescent="0.25">
      <c r="B165" s="42"/>
      <c r="C165" s="43"/>
      <c r="D165" s="47"/>
      <c r="E165" s="48"/>
      <c r="F165" s="44"/>
      <c r="G165" s="47"/>
      <c r="H165" s="47"/>
      <c r="I165" s="51"/>
    </row>
    <row r="166" spans="2:9" ht="20.100000000000001" customHeight="1" x14ac:dyDescent="0.25">
      <c r="B166" s="42"/>
      <c r="C166" s="43"/>
      <c r="D166" s="47"/>
      <c r="E166" s="48"/>
      <c r="F166" s="44"/>
      <c r="G166" s="47"/>
      <c r="H166" s="47"/>
      <c r="I166" s="51"/>
    </row>
    <row r="167" spans="2:9" ht="20.100000000000001" customHeight="1" x14ac:dyDescent="0.25">
      <c r="B167" s="42"/>
      <c r="C167" s="43"/>
      <c r="D167" s="47"/>
      <c r="E167" s="48"/>
      <c r="F167" s="44"/>
      <c r="G167" s="47"/>
      <c r="H167" s="47"/>
      <c r="I167" s="51"/>
    </row>
    <row r="168" spans="2:9" ht="20.100000000000001" customHeight="1" x14ac:dyDescent="0.25">
      <c r="B168" s="42"/>
      <c r="C168" s="43"/>
      <c r="D168" s="47"/>
      <c r="E168" s="48"/>
      <c r="F168" s="44"/>
      <c r="G168" s="47"/>
      <c r="H168" s="47"/>
      <c r="I168" s="51"/>
    </row>
    <row r="169" spans="2:9" ht="20.100000000000001" customHeight="1" x14ac:dyDescent="0.25">
      <c r="B169" s="42"/>
      <c r="C169" s="43"/>
      <c r="D169" s="47"/>
      <c r="E169" s="48"/>
      <c r="F169" s="44"/>
      <c r="G169" s="47"/>
      <c r="H169" s="47"/>
      <c r="I169" s="51"/>
    </row>
    <row r="170" spans="2:9" ht="20.100000000000001" customHeight="1" x14ac:dyDescent="0.25">
      <c r="B170" s="42"/>
      <c r="C170" s="43"/>
      <c r="D170" s="47"/>
      <c r="E170" s="48"/>
      <c r="F170" s="44"/>
      <c r="G170" s="47"/>
      <c r="H170" s="47"/>
      <c r="I170" s="51"/>
    </row>
    <row r="171" spans="2:9" ht="20.100000000000001" customHeight="1" x14ac:dyDescent="0.25">
      <c r="B171" s="42"/>
      <c r="C171" s="43"/>
      <c r="D171" s="47"/>
      <c r="E171" s="48"/>
      <c r="F171" s="44"/>
      <c r="G171" s="47"/>
      <c r="H171" s="47"/>
      <c r="I171" s="51"/>
    </row>
    <row r="172" spans="2:9" ht="20.100000000000001" customHeight="1" x14ac:dyDescent="0.25">
      <c r="B172" s="42"/>
      <c r="C172" s="43"/>
      <c r="D172" s="47"/>
      <c r="E172" s="48"/>
      <c r="F172" s="44"/>
      <c r="G172" s="47"/>
      <c r="H172" s="47"/>
      <c r="I172" s="51"/>
    </row>
    <row r="173" spans="2:9" ht="20.100000000000001" customHeight="1" x14ac:dyDescent="0.25">
      <c r="B173" s="42"/>
      <c r="C173" s="43"/>
      <c r="D173" s="47"/>
      <c r="E173" s="48"/>
      <c r="F173" s="44"/>
      <c r="G173" s="47"/>
      <c r="H173" s="47"/>
      <c r="I173" s="51"/>
    </row>
    <row r="174" spans="2:9" ht="20.100000000000001" customHeight="1" x14ac:dyDescent="0.25">
      <c r="B174" s="42"/>
      <c r="C174" s="43"/>
      <c r="D174" s="47"/>
      <c r="E174" s="48"/>
      <c r="F174" s="44"/>
      <c r="G174" s="47"/>
      <c r="H174" s="47"/>
      <c r="I174" s="51"/>
    </row>
    <row r="175" spans="2:9" ht="20.100000000000001" customHeight="1" x14ac:dyDescent="0.25">
      <c r="B175" s="42"/>
      <c r="C175" s="43"/>
      <c r="D175" s="47"/>
      <c r="E175" s="48"/>
      <c r="F175" s="44"/>
      <c r="G175" s="47"/>
      <c r="H175" s="47"/>
      <c r="I175" s="51"/>
    </row>
    <row r="176" spans="2:9" ht="20.100000000000001" customHeight="1" x14ac:dyDescent="0.25">
      <c r="B176" s="42"/>
      <c r="C176" s="43"/>
      <c r="D176" s="47"/>
      <c r="E176" s="48"/>
      <c r="F176" s="44"/>
      <c r="G176" s="47"/>
      <c r="H176" s="47"/>
      <c r="I176" s="51"/>
    </row>
    <row r="177" spans="2:9" ht="20.100000000000001" customHeight="1" x14ac:dyDescent="0.25">
      <c r="B177" s="42"/>
      <c r="C177" s="43"/>
      <c r="D177" s="47"/>
      <c r="E177" s="48"/>
      <c r="F177" s="44"/>
      <c r="G177" s="47"/>
      <c r="H177" s="47"/>
      <c r="I177" s="51"/>
    </row>
    <row r="178" spans="2:9" ht="20.100000000000001" customHeight="1" x14ac:dyDescent="0.25">
      <c r="B178" s="42"/>
      <c r="C178" s="43"/>
      <c r="D178" s="47"/>
      <c r="E178" s="48"/>
      <c r="F178" s="44"/>
      <c r="G178" s="47"/>
      <c r="H178" s="47"/>
      <c r="I178" s="51"/>
    </row>
    <row r="179" spans="2:9" ht="20.100000000000001" customHeight="1" x14ac:dyDescent="0.25">
      <c r="B179" s="42"/>
      <c r="C179" s="43"/>
      <c r="D179" s="47"/>
      <c r="E179" s="48"/>
      <c r="F179" s="44"/>
      <c r="G179" s="47"/>
      <c r="H179" s="47"/>
      <c r="I179" s="51"/>
    </row>
    <row r="180" spans="2:9" ht="20.100000000000001" customHeight="1" x14ac:dyDescent="0.25">
      <c r="B180" s="42"/>
      <c r="C180" s="43"/>
      <c r="D180" s="47"/>
      <c r="E180" s="48"/>
      <c r="F180" s="44"/>
      <c r="G180" s="47"/>
      <c r="H180" s="47"/>
      <c r="I180" s="51"/>
    </row>
    <row r="181" spans="2:9" ht="20.100000000000001" customHeight="1" x14ac:dyDescent="0.25">
      <c r="B181" s="42"/>
      <c r="C181" s="43"/>
      <c r="D181" s="47"/>
      <c r="E181" s="48"/>
      <c r="F181" s="44"/>
      <c r="G181" s="47"/>
      <c r="H181" s="47"/>
      <c r="I181" s="51"/>
    </row>
    <row r="182" spans="2:9" ht="20.100000000000001" customHeight="1" x14ac:dyDescent="0.25">
      <c r="B182" s="42"/>
      <c r="C182" s="43"/>
      <c r="D182" s="47"/>
      <c r="E182" s="48"/>
      <c r="F182" s="44"/>
      <c r="G182" s="47"/>
      <c r="H182" s="47"/>
      <c r="I182" s="51"/>
    </row>
    <row r="183" spans="2:9" ht="20.100000000000001" customHeight="1" x14ac:dyDescent="0.25">
      <c r="B183" s="42"/>
      <c r="C183" s="43"/>
      <c r="D183" s="47"/>
      <c r="E183" s="48"/>
      <c r="F183" s="44"/>
      <c r="G183" s="47"/>
      <c r="H183" s="47"/>
      <c r="I183" s="51"/>
    </row>
    <row r="184" spans="2:9" ht="20.100000000000001" customHeight="1" x14ac:dyDescent="0.25">
      <c r="B184" s="42"/>
      <c r="C184" s="43"/>
      <c r="D184" s="47"/>
      <c r="E184" s="48"/>
      <c r="F184" s="44"/>
      <c r="G184" s="47"/>
      <c r="H184" s="47"/>
      <c r="I184" s="51"/>
    </row>
    <row r="185" spans="2:9" ht="20.100000000000001" customHeight="1" x14ac:dyDescent="0.25">
      <c r="B185" s="42"/>
      <c r="C185" s="43"/>
      <c r="D185" s="47"/>
      <c r="E185" s="48"/>
      <c r="F185" s="44"/>
      <c r="G185" s="47"/>
      <c r="H185" s="47"/>
      <c r="I185" s="51"/>
    </row>
    <row r="186" spans="2:9" ht="20.100000000000001" customHeight="1" x14ac:dyDescent="0.25">
      <c r="B186" s="42"/>
      <c r="C186" s="43"/>
      <c r="D186" s="47"/>
      <c r="E186" s="48"/>
      <c r="F186" s="44"/>
      <c r="G186" s="47"/>
      <c r="H186" s="47"/>
      <c r="I186" s="51"/>
    </row>
    <row r="187" spans="2:9" ht="20.100000000000001" customHeight="1" x14ac:dyDescent="0.25">
      <c r="B187" s="42"/>
      <c r="C187" s="43"/>
      <c r="D187" s="47"/>
      <c r="E187" s="48"/>
      <c r="F187" s="44"/>
      <c r="G187" s="47"/>
      <c r="H187" s="47"/>
      <c r="I187" s="51"/>
    </row>
    <row r="188" spans="2:9" ht="20.100000000000001" customHeight="1" x14ac:dyDescent="0.25">
      <c r="B188" s="42"/>
      <c r="C188" s="43"/>
      <c r="D188" s="47"/>
      <c r="E188" s="48"/>
      <c r="F188" s="44"/>
      <c r="G188" s="47"/>
      <c r="H188" s="47"/>
      <c r="I188" s="51"/>
    </row>
    <row r="189" spans="2:9" ht="20.100000000000001" customHeight="1" x14ac:dyDescent="0.25">
      <c r="B189" s="42"/>
      <c r="C189" s="43"/>
      <c r="D189" s="47"/>
      <c r="E189" s="48"/>
      <c r="F189" s="44"/>
      <c r="G189" s="47"/>
      <c r="H189" s="47"/>
      <c r="I189" s="51"/>
    </row>
    <row r="190" spans="2:9" ht="20.100000000000001" customHeight="1" x14ac:dyDescent="0.25">
      <c r="B190" s="42"/>
      <c r="C190" s="43"/>
      <c r="D190" s="47"/>
      <c r="E190" s="48"/>
      <c r="F190" s="44"/>
      <c r="G190" s="47"/>
      <c r="H190" s="47"/>
      <c r="I190" s="51"/>
    </row>
    <row r="191" spans="2:9" ht="20.100000000000001" customHeight="1" x14ac:dyDescent="0.25">
      <c r="B191" s="42"/>
      <c r="C191" s="43"/>
      <c r="D191" s="47"/>
      <c r="E191" s="48"/>
      <c r="F191" s="44"/>
      <c r="G191" s="47"/>
      <c r="H191" s="47"/>
      <c r="I191" s="51"/>
    </row>
    <row r="192" spans="2:9" ht="20.100000000000001" customHeight="1" x14ac:dyDescent="0.25">
      <c r="B192" s="42"/>
      <c r="C192" s="43"/>
      <c r="D192" s="47"/>
      <c r="E192" s="48"/>
      <c r="F192" s="44"/>
      <c r="G192" s="47"/>
      <c r="H192" s="47"/>
      <c r="I192" s="51"/>
    </row>
    <row r="193" spans="2:9" ht="20.100000000000001" customHeight="1" x14ac:dyDescent="0.25">
      <c r="B193" s="42"/>
      <c r="C193" s="43"/>
      <c r="D193" s="47"/>
      <c r="E193" s="48"/>
      <c r="F193" s="44"/>
      <c r="G193" s="47"/>
      <c r="H193" s="47"/>
      <c r="I193" s="51"/>
    </row>
    <row r="194" spans="2:9" ht="20.100000000000001" customHeight="1" x14ac:dyDescent="0.25">
      <c r="B194" s="42"/>
      <c r="C194" s="43"/>
      <c r="D194" s="47"/>
      <c r="E194" s="48"/>
      <c r="F194" s="44"/>
      <c r="G194" s="47"/>
      <c r="H194" s="47"/>
      <c r="I194" s="51"/>
    </row>
    <row r="195" spans="2:9" ht="20.100000000000001" customHeight="1" x14ac:dyDescent="0.25">
      <c r="B195" s="42"/>
      <c r="C195" s="43"/>
      <c r="D195" s="47"/>
      <c r="E195" s="48"/>
      <c r="F195" s="44"/>
      <c r="G195" s="47"/>
      <c r="H195" s="47"/>
      <c r="I195" s="51"/>
    </row>
    <row r="196" spans="2:9" ht="20.100000000000001" customHeight="1" x14ac:dyDescent="0.25">
      <c r="B196" s="42"/>
      <c r="C196" s="43"/>
      <c r="D196" s="47"/>
      <c r="E196" s="48"/>
      <c r="F196" s="44"/>
      <c r="G196" s="47"/>
      <c r="H196" s="47"/>
      <c r="I196" s="51"/>
    </row>
    <row r="197" spans="2:9" ht="20.100000000000001" customHeight="1" x14ac:dyDescent="0.25">
      <c r="B197" s="42"/>
      <c r="C197" s="43"/>
      <c r="D197" s="47"/>
      <c r="E197" s="48"/>
      <c r="F197" s="44"/>
      <c r="G197" s="47"/>
      <c r="H197" s="47"/>
      <c r="I197" s="51"/>
    </row>
    <row r="198" spans="2:9" ht="20.100000000000001" customHeight="1" x14ac:dyDescent="0.25">
      <c r="B198" s="42"/>
      <c r="C198" s="43"/>
      <c r="D198" s="47"/>
      <c r="E198" s="48"/>
      <c r="F198" s="44"/>
      <c r="G198" s="47"/>
      <c r="H198" s="47"/>
      <c r="I198" s="51"/>
    </row>
    <row r="199" spans="2:9" ht="20.100000000000001" customHeight="1" x14ac:dyDescent="0.25">
      <c r="B199" s="42"/>
      <c r="C199" s="43"/>
      <c r="D199" s="47"/>
      <c r="E199" s="48"/>
      <c r="F199" s="44"/>
      <c r="G199" s="47"/>
      <c r="H199" s="47"/>
      <c r="I199" s="51"/>
    </row>
    <row r="200" spans="2:9" ht="20.100000000000001" customHeight="1" x14ac:dyDescent="0.25">
      <c r="B200" s="42"/>
      <c r="C200" s="43"/>
      <c r="D200" s="47"/>
      <c r="E200" s="48"/>
      <c r="F200" s="44"/>
      <c r="G200" s="47"/>
      <c r="H200" s="47"/>
      <c r="I200" s="51"/>
    </row>
    <row r="201" spans="2:9" ht="20.100000000000001" customHeight="1" x14ac:dyDescent="0.25">
      <c r="B201" s="42"/>
      <c r="C201" s="43"/>
      <c r="D201" s="47"/>
      <c r="E201" s="48"/>
      <c r="F201" s="44"/>
      <c r="G201" s="47"/>
      <c r="H201" s="47"/>
      <c r="I201" s="51"/>
    </row>
    <row r="202" spans="2:9" ht="20.100000000000001" customHeight="1" x14ac:dyDescent="0.25">
      <c r="B202" s="42"/>
      <c r="C202" s="43"/>
      <c r="D202" s="47"/>
      <c r="E202" s="48"/>
      <c r="F202" s="44"/>
      <c r="G202" s="47"/>
      <c r="H202" s="47"/>
      <c r="I202" s="51"/>
    </row>
    <row r="203" spans="2:9" ht="20.100000000000001" customHeight="1" x14ac:dyDescent="0.25">
      <c r="B203" s="42"/>
      <c r="C203" s="43"/>
      <c r="D203" s="47"/>
      <c r="E203" s="48"/>
      <c r="F203" s="44"/>
      <c r="G203" s="47"/>
      <c r="H203" s="47"/>
      <c r="I203" s="51"/>
    </row>
    <row r="204" spans="2:9" ht="20.100000000000001" customHeight="1" x14ac:dyDescent="0.25">
      <c r="B204" s="42"/>
      <c r="C204" s="43"/>
      <c r="D204" s="47"/>
      <c r="E204" s="48"/>
      <c r="F204" s="44"/>
      <c r="G204" s="47"/>
      <c r="H204" s="47"/>
      <c r="I204" s="51"/>
    </row>
    <row r="205" spans="2:9" ht="20.100000000000001" customHeight="1" x14ac:dyDescent="0.25">
      <c r="B205" s="42"/>
      <c r="C205" s="43"/>
      <c r="D205" s="47"/>
      <c r="E205" s="48"/>
      <c r="F205" s="44"/>
      <c r="G205" s="47"/>
      <c r="H205" s="47"/>
      <c r="I205" s="51"/>
    </row>
    <row r="206" spans="2:9" ht="20.100000000000001" customHeight="1" x14ac:dyDescent="0.25">
      <c r="B206" s="42"/>
      <c r="C206" s="43"/>
      <c r="D206" s="47"/>
      <c r="E206" s="48"/>
      <c r="F206" s="44"/>
      <c r="G206" s="47"/>
      <c r="H206" s="47"/>
      <c r="I206" s="51"/>
    </row>
    <row r="207" spans="2:9" ht="20.100000000000001" customHeight="1" x14ac:dyDescent="0.25">
      <c r="B207" s="42"/>
      <c r="C207" s="43"/>
      <c r="D207" s="47"/>
      <c r="E207" s="48"/>
      <c r="F207" s="44"/>
      <c r="G207" s="47"/>
      <c r="H207" s="47"/>
      <c r="I207" s="51"/>
    </row>
    <row r="208" spans="2:9" ht="20.100000000000001" customHeight="1" x14ac:dyDescent="0.25">
      <c r="B208" s="42"/>
      <c r="C208" s="43"/>
      <c r="D208" s="47"/>
      <c r="E208" s="48"/>
      <c r="F208" s="44"/>
      <c r="G208" s="47"/>
      <c r="H208" s="47"/>
      <c r="I208" s="51"/>
    </row>
    <row r="209" spans="2:9" ht="20.100000000000001" customHeight="1" x14ac:dyDescent="0.25">
      <c r="B209" s="42"/>
      <c r="C209" s="43"/>
      <c r="D209" s="47"/>
      <c r="E209" s="48"/>
      <c r="F209" s="44"/>
      <c r="G209" s="47"/>
      <c r="H209" s="47"/>
      <c r="I209" s="51"/>
    </row>
    <row r="210" spans="2:9" ht="20.100000000000001" customHeight="1" x14ac:dyDescent="0.25">
      <c r="B210" s="42"/>
      <c r="C210" s="43"/>
      <c r="D210" s="47"/>
      <c r="E210" s="48"/>
      <c r="F210" s="44"/>
      <c r="G210" s="47"/>
      <c r="H210" s="47"/>
      <c r="I210" s="51"/>
    </row>
    <row r="211" spans="2:9" ht="20.100000000000001" customHeight="1" x14ac:dyDescent="0.25">
      <c r="B211" s="42"/>
      <c r="C211" s="43"/>
      <c r="D211" s="47"/>
      <c r="E211" s="48"/>
      <c r="F211" s="44"/>
      <c r="G211" s="47"/>
      <c r="H211" s="47"/>
      <c r="I211" s="51"/>
    </row>
    <row r="212" spans="2:9" ht="20.100000000000001" customHeight="1" x14ac:dyDescent="0.25">
      <c r="B212" s="42"/>
      <c r="C212" s="43"/>
      <c r="D212" s="47"/>
      <c r="E212" s="48"/>
      <c r="F212" s="44"/>
      <c r="G212" s="47"/>
      <c r="H212" s="47"/>
      <c r="I212" s="51"/>
    </row>
    <row r="213" spans="2:9" ht="20.100000000000001" customHeight="1" x14ac:dyDescent="0.25">
      <c r="B213" s="42"/>
      <c r="C213" s="43"/>
      <c r="D213" s="47"/>
      <c r="E213" s="48"/>
      <c r="F213" s="44"/>
      <c r="G213" s="47"/>
      <c r="H213" s="47"/>
      <c r="I213" s="51"/>
    </row>
    <row r="214" spans="2:9" ht="20.100000000000001" customHeight="1" x14ac:dyDescent="0.25">
      <c r="B214" s="42"/>
      <c r="C214" s="43"/>
      <c r="D214" s="47"/>
      <c r="E214" s="48"/>
      <c r="F214" s="44"/>
      <c r="G214" s="47"/>
      <c r="H214" s="47"/>
      <c r="I214" s="51"/>
    </row>
    <row r="215" spans="2:9" ht="20.100000000000001" customHeight="1" x14ac:dyDescent="0.25">
      <c r="B215" s="42"/>
      <c r="C215" s="43"/>
      <c r="D215" s="47"/>
      <c r="E215" s="48"/>
      <c r="F215" s="44"/>
      <c r="G215" s="47"/>
      <c r="H215" s="47"/>
      <c r="I215" s="51"/>
    </row>
    <row r="216" spans="2:9" ht="20.100000000000001" customHeight="1" x14ac:dyDescent="0.25">
      <c r="B216" s="42"/>
      <c r="C216" s="43"/>
      <c r="D216" s="47"/>
      <c r="E216" s="48"/>
      <c r="F216" s="44"/>
      <c r="G216" s="47"/>
      <c r="H216" s="47"/>
      <c r="I216" s="51"/>
    </row>
    <row r="217" spans="2:9" ht="20.100000000000001" customHeight="1" x14ac:dyDescent="0.25">
      <c r="B217" s="42"/>
      <c r="C217" s="43"/>
      <c r="D217" s="47"/>
      <c r="E217" s="48"/>
      <c r="F217" s="44"/>
      <c r="G217" s="47"/>
      <c r="H217" s="47"/>
      <c r="I217" s="51"/>
    </row>
    <row r="218" spans="2:9" ht="20.100000000000001" customHeight="1" x14ac:dyDescent="0.25">
      <c r="B218" s="42"/>
      <c r="C218" s="43"/>
      <c r="D218" s="47"/>
      <c r="E218" s="48"/>
      <c r="F218" s="44"/>
      <c r="G218" s="47"/>
      <c r="H218" s="47"/>
      <c r="I218" s="51"/>
    </row>
    <row r="219" spans="2:9" ht="20.100000000000001" customHeight="1" x14ac:dyDescent="0.25">
      <c r="B219" s="42"/>
      <c r="C219" s="43"/>
      <c r="D219" s="47"/>
      <c r="E219" s="48"/>
      <c r="F219" s="44"/>
      <c r="G219" s="47"/>
      <c r="H219" s="47"/>
      <c r="I219" s="51"/>
    </row>
    <row r="220" spans="2:9" ht="20.100000000000001" customHeight="1" x14ac:dyDescent="0.25">
      <c r="B220" s="42"/>
      <c r="C220" s="43"/>
      <c r="D220" s="47"/>
      <c r="E220" s="48"/>
      <c r="F220" s="44"/>
      <c r="G220" s="47"/>
      <c r="H220" s="47"/>
      <c r="I220" s="51"/>
    </row>
    <row r="221" spans="2:9" ht="20.100000000000001" customHeight="1" x14ac:dyDescent="0.25">
      <c r="B221" s="42"/>
      <c r="C221" s="43"/>
      <c r="D221" s="47"/>
      <c r="E221" s="48"/>
      <c r="F221" s="44"/>
      <c r="G221" s="47"/>
      <c r="H221" s="47"/>
      <c r="I221" s="51"/>
    </row>
    <row r="222" spans="2:9" ht="20.100000000000001" customHeight="1" x14ac:dyDescent="0.25">
      <c r="B222" s="42"/>
      <c r="C222" s="43"/>
      <c r="D222" s="47"/>
      <c r="E222" s="48"/>
      <c r="F222" s="44"/>
      <c r="G222" s="47"/>
      <c r="H222" s="47"/>
      <c r="I222" s="51"/>
    </row>
    <row r="223" spans="2:9" ht="20.100000000000001" customHeight="1" x14ac:dyDescent="0.25">
      <c r="B223" s="42"/>
      <c r="C223" s="43"/>
      <c r="D223" s="47"/>
      <c r="E223" s="48"/>
      <c r="F223" s="44"/>
      <c r="G223" s="47"/>
      <c r="H223" s="47"/>
      <c r="I223" s="51"/>
    </row>
    <row r="224" spans="2:9" ht="20.100000000000001" customHeight="1" x14ac:dyDescent="0.25">
      <c r="B224" s="42"/>
      <c r="C224" s="43"/>
      <c r="D224" s="47"/>
      <c r="E224" s="48"/>
      <c r="F224" s="44"/>
      <c r="G224" s="47"/>
      <c r="H224" s="47"/>
      <c r="I224" s="51"/>
    </row>
    <row r="225" spans="2:9" ht="20.100000000000001" customHeight="1" x14ac:dyDescent="0.25">
      <c r="B225" s="42"/>
      <c r="C225" s="43"/>
      <c r="D225" s="47"/>
      <c r="E225" s="48"/>
      <c r="F225" s="44"/>
      <c r="G225" s="47"/>
      <c r="H225" s="47"/>
      <c r="I225" s="51"/>
    </row>
    <row r="226" spans="2:9" ht="20.100000000000001" customHeight="1" x14ac:dyDescent="0.25">
      <c r="B226" s="42"/>
      <c r="C226" s="43"/>
      <c r="D226" s="47"/>
      <c r="E226" s="48"/>
      <c r="F226" s="44"/>
      <c r="G226" s="47"/>
      <c r="H226" s="47"/>
      <c r="I226" s="51"/>
    </row>
    <row r="227" spans="2:9" ht="20.100000000000001" customHeight="1" x14ac:dyDescent="0.25">
      <c r="B227" s="42"/>
      <c r="C227" s="43"/>
      <c r="D227" s="47"/>
      <c r="E227" s="48"/>
      <c r="F227" s="44"/>
      <c r="G227" s="47"/>
      <c r="H227" s="47"/>
      <c r="I227" s="51"/>
    </row>
    <row r="228" spans="2:9" ht="20.100000000000001" customHeight="1" x14ac:dyDescent="0.25">
      <c r="B228" s="42"/>
      <c r="C228" s="43"/>
      <c r="D228" s="47"/>
      <c r="E228" s="48"/>
      <c r="F228" s="44"/>
      <c r="G228" s="47"/>
      <c r="H228" s="47"/>
      <c r="I228" s="51"/>
    </row>
    <row r="229" spans="2:9" ht="20.100000000000001" customHeight="1" x14ac:dyDescent="0.25">
      <c r="B229" s="42"/>
      <c r="C229" s="43"/>
      <c r="D229" s="47"/>
      <c r="E229" s="48"/>
      <c r="F229" s="44"/>
      <c r="G229" s="47"/>
      <c r="H229" s="47"/>
      <c r="I229" s="51"/>
    </row>
    <row r="230" spans="2:9" ht="20.100000000000001" customHeight="1" x14ac:dyDescent="0.25">
      <c r="B230" s="42"/>
      <c r="C230" s="43"/>
      <c r="D230" s="47"/>
      <c r="E230" s="48"/>
      <c r="F230" s="44"/>
      <c r="G230" s="47"/>
      <c r="H230" s="47"/>
      <c r="I230" s="51"/>
    </row>
    <row r="231" spans="2:9" ht="20.100000000000001" customHeight="1" x14ac:dyDescent="0.25">
      <c r="B231" s="42"/>
      <c r="C231" s="43"/>
      <c r="D231" s="47"/>
      <c r="E231" s="48"/>
      <c r="F231" s="44"/>
      <c r="G231" s="47"/>
      <c r="H231" s="47"/>
      <c r="I231" s="51"/>
    </row>
    <row r="232" spans="2:9" ht="20.100000000000001" customHeight="1" x14ac:dyDescent="0.25">
      <c r="B232" s="42"/>
      <c r="C232" s="43"/>
      <c r="D232" s="47"/>
      <c r="E232" s="48"/>
      <c r="F232" s="44"/>
      <c r="G232" s="47"/>
      <c r="H232" s="47"/>
      <c r="I232" s="51"/>
    </row>
    <row r="233" spans="2:9" ht="20.100000000000001" customHeight="1" x14ac:dyDescent="0.25">
      <c r="B233" s="42"/>
      <c r="C233" s="43"/>
      <c r="D233" s="47"/>
      <c r="E233" s="48"/>
      <c r="F233" s="44"/>
      <c r="G233" s="47"/>
      <c r="H233" s="47"/>
      <c r="I233" s="51"/>
    </row>
    <row r="234" spans="2:9" ht="20.100000000000001" customHeight="1" x14ac:dyDescent="0.25">
      <c r="B234" s="42"/>
      <c r="C234" s="43"/>
      <c r="D234" s="47"/>
      <c r="E234" s="48"/>
      <c r="F234" s="44"/>
      <c r="G234" s="47"/>
      <c r="H234" s="47"/>
      <c r="I234" s="51"/>
    </row>
    <row r="235" spans="2:9" ht="20.100000000000001" customHeight="1" x14ac:dyDescent="0.25">
      <c r="B235" s="42"/>
      <c r="C235" s="43"/>
      <c r="D235" s="47"/>
      <c r="E235" s="48"/>
      <c r="F235" s="44"/>
      <c r="G235" s="47"/>
      <c r="H235" s="47"/>
      <c r="I235" s="51"/>
    </row>
    <row r="236" spans="2:9" ht="20.100000000000001" customHeight="1" x14ac:dyDescent="0.25">
      <c r="B236" s="42"/>
      <c r="C236" s="43"/>
      <c r="D236" s="47"/>
      <c r="E236" s="48"/>
      <c r="F236" s="44"/>
      <c r="G236" s="47"/>
      <c r="H236" s="47"/>
      <c r="I236" s="51"/>
    </row>
    <row r="237" spans="2:9" ht="20.100000000000001" customHeight="1" x14ac:dyDescent="0.25">
      <c r="B237" s="42"/>
      <c r="C237" s="43"/>
      <c r="D237" s="47"/>
      <c r="E237" s="48"/>
      <c r="F237" s="44"/>
      <c r="G237" s="47"/>
      <c r="H237" s="47"/>
      <c r="I237" s="51"/>
    </row>
    <row r="238" spans="2:9" ht="20.100000000000001" customHeight="1" x14ac:dyDescent="0.25">
      <c r="B238" s="42"/>
      <c r="C238" s="43"/>
      <c r="D238" s="47"/>
      <c r="E238" s="48"/>
      <c r="F238" s="44"/>
      <c r="G238" s="47"/>
      <c r="H238" s="47"/>
      <c r="I238" s="51"/>
    </row>
    <row r="239" spans="2:9" ht="20.100000000000001" customHeight="1" x14ac:dyDescent="0.25">
      <c r="B239" s="42"/>
      <c r="C239" s="43"/>
      <c r="D239" s="47"/>
      <c r="E239" s="48"/>
      <c r="F239" s="44"/>
      <c r="G239" s="47"/>
      <c r="H239" s="47"/>
      <c r="I239" s="51"/>
    </row>
    <row r="240" spans="2:9" ht="20.100000000000001" customHeight="1" x14ac:dyDescent="0.25">
      <c r="B240" s="42"/>
      <c r="C240" s="43"/>
      <c r="D240" s="47"/>
      <c r="E240" s="48"/>
      <c r="F240" s="44"/>
      <c r="G240" s="47"/>
      <c r="H240" s="47"/>
      <c r="I240" s="51"/>
    </row>
    <row r="241" spans="2:9" ht="20.100000000000001" customHeight="1" x14ac:dyDescent="0.25">
      <c r="B241" s="42"/>
      <c r="C241" s="43"/>
      <c r="D241" s="47"/>
      <c r="E241" s="48"/>
      <c r="F241" s="44"/>
      <c r="G241" s="47"/>
      <c r="H241" s="47"/>
      <c r="I241" s="51"/>
    </row>
    <row r="242" spans="2:9" ht="20.100000000000001" customHeight="1" x14ac:dyDescent="0.25">
      <c r="B242" s="42"/>
      <c r="C242" s="43"/>
      <c r="D242" s="47"/>
      <c r="E242" s="48"/>
      <c r="F242" s="44"/>
      <c r="G242" s="47"/>
      <c r="H242" s="47"/>
      <c r="I242" s="51"/>
    </row>
    <row r="243" spans="2:9" ht="20.100000000000001" customHeight="1" x14ac:dyDescent="0.25">
      <c r="B243" s="42"/>
      <c r="C243" s="43"/>
      <c r="D243" s="47"/>
      <c r="E243" s="48"/>
      <c r="F243" s="44"/>
      <c r="G243" s="47"/>
      <c r="H243" s="47"/>
      <c r="I243" s="51"/>
    </row>
    <row r="244" spans="2:9" ht="20.100000000000001" customHeight="1" x14ac:dyDescent="0.25">
      <c r="B244" s="42"/>
      <c r="C244" s="43"/>
      <c r="D244" s="47"/>
      <c r="E244" s="48"/>
      <c r="F244" s="44"/>
      <c r="G244" s="47"/>
      <c r="H244" s="47"/>
      <c r="I244" s="51"/>
    </row>
    <row r="245" spans="2:9" ht="20.100000000000001" customHeight="1" x14ac:dyDescent="0.25">
      <c r="B245" s="42"/>
      <c r="C245" s="43"/>
      <c r="D245" s="47"/>
      <c r="E245" s="48"/>
      <c r="F245" s="44"/>
      <c r="G245" s="47"/>
      <c r="H245" s="47"/>
      <c r="I245" s="51"/>
    </row>
    <row r="246" spans="2:9" ht="20.100000000000001" customHeight="1" x14ac:dyDescent="0.25">
      <c r="B246" s="42"/>
      <c r="C246" s="43"/>
      <c r="D246" s="47"/>
      <c r="E246" s="48"/>
      <c r="F246" s="44"/>
      <c r="G246" s="47"/>
      <c r="H246" s="47"/>
      <c r="I246" s="51"/>
    </row>
    <row r="247" spans="2:9" ht="20.100000000000001" customHeight="1" x14ac:dyDescent="0.25">
      <c r="B247" s="42"/>
      <c r="C247" s="43"/>
      <c r="D247" s="47"/>
      <c r="E247" s="48"/>
      <c r="F247" s="44"/>
      <c r="G247" s="47"/>
      <c r="H247" s="47"/>
      <c r="I247" s="51"/>
    </row>
    <row r="248" spans="2:9" ht="20.100000000000001" customHeight="1" x14ac:dyDescent="0.25">
      <c r="B248" s="42"/>
      <c r="C248" s="43"/>
      <c r="D248" s="47"/>
      <c r="E248" s="48"/>
      <c r="F248" s="44"/>
      <c r="G248" s="47"/>
      <c r="H248" s="47"/>
      <c r="I248" s="51"/>
    </row>
    <row r="249" spans="2:9" ht="20.100000000000001" customHeight="1" x14ac:dyDescent="0.25">
      <c r="B249" s="42"/>
      <c r="C249" s="43"/>
      <c r="D249" s="47"/>
      <c r="E249" s="48"/>
      <c r="F249" s="44"/>
      <c r="G249" s="47"/>
      <c r="H249" s="47"/>
      <c r="I249" s="51"/>
    </row>
    <row r="250" spans="2:9" ht="20.100000000000001" customHeight="1" x14ac:dyDescent="0.25">
      <c r="B250" s="42"/>
      <c r="C250" s="43"/>
      <c r="D250" s="47"/>
      <c r="E250" s="48"/>
      <c r="F250" s="44"/>
      <c r="G250" s="47"/>
      <c r="H250" s="47"/>
      <c r="I250" s="51"/>
    </row>
    <row r="251" spans="2:9" ht="20.100000000000001" customHeight="1" x14ac:dyDescent="0.25">
      <c r="B251" s="42"/>
      <c r="C251" s="43"/>
      <c r="D251" s="47"/>
      <c r="E251" s="48"/>
      <c r="F251" s="44"/>
      <c r="G251" s="47"/>
      <c r="H251" s="47"/>
      <c r="I251" s="51"/>
    </row>
    <row r="252" spans="2:9" ht="20.100000000000001" customHeight="1" x14ac:dyDescent="0.25">
      <c r="B252" s="42"/>
      <c r="C252" s="43"/>
      <c r="D252" s="47"/>
      <c r="E252" s="48"/>
      <c r="F252" s="44"/>
      <c r="G252" s="47"/>
      <c r="H252" s="47"/>
      <c r="I252" s="51"/>
    </row>
    <row r="253" spans="2:9" ht="20.100000000000001" customHeight="1" x14ac:dyDescent="0.25">
      <c r="B253" s="42"/>
      <c r="C253" s="43"/>
      <c r="D253" s="47"/>
      <c r="E253" s="48"/>
      <c r="F253" s="44"/>
      <c r="G253" s="47"/>
      <c r="H253" s="47"/>
      <c r="I253" s="51"/>
    </row>
    <row r="254" spans="2:9" ht="20.100000000000001" customHeight="1" x14ac:dyDescent="0.25">
      <c r="B254" s="42"/>
      <c r="C254" s="43"/>
      <c r="D254" s="47"/>
      <c r="E254" s="48"/>
      <c r="F254" s="44"/>
      <c r="G254" s="47"/>
      <c r="H254" s="47"/>
      <c r="I254" s="51"/>
    </row>
    <row r="255" spans="2:9" ht="20.100000000000001" customHeight="1" x14ac:dyDescent="0.25">
      <c r="B255" s="42"/>
      <c r="C255" s="43"/>
      <c r="D255" s="47"/>
      <c r="E255" s="48"/>
      <c r="F255" s="44"/>
      <c r="G255" s="47"/>
      <c r="H255" s="47"/>
      <c r="I255" s="51"/>
    </row>
    <row r="256" spans="2:9" ht="20.100000000000001" customHeight="1" x14ac:dyDescent="0.25">
      <c r="B256" s="42"/>
      <c r="C256" s="43"/>
      <c r="D256" s="47"/>
      <c r="E256" s="48"/>
      <c r="F256" s="44"/>
      <c r="G256" s="47"/>
      <c r="H256" s="47"/>
      <c r="I256" s="51"/>
    </row>
    <row r="257" spans="2:9" ht="20.100000000000001" customHeight="1" x14ac:dyDescent="0.25">
      <c r="B257" s="42"/>
      <c r="C257" s="43"/>
      <c r="D257" s="47"/>
      <c r="E257" s="48"/>
      <c r="F257" s="44"/>
      <c r="G257" s="47"/>
      <c r="H257" s="47"/>
      <c r="I257" s="51"/>
    </row>
    <row r="258" spans="2:9" ht="20.100000000000001" customHeight="1" x14ac:dyDescent="0.25">
      <c r="B258" s="42"/>
      <c r="C258" s="43"/>
      <c r="D258" s="47"/>
      <c r="E258" s="48"/>
      <c r="F258" s="44"/>
      <c r="G258" s="47"/>
      <c r="H258" s="47"/>
      <c r="I258" s="51"/>
    </row>
    <row r="259" spans="2:9" ht="20.100000000000001" customHeight="1" x14ac:dyDescent="0.25">
      <c r="B259" s="42"/>
      <c r="C259" s="43"/>
      <c r="D259" s="47"/>
      <c r="E259" s="48"/>
      <c r="F259" s="44"/>
      <c r="G259" s="47"/>
      <c r="H259" s="47"/>
      <c r="I259" s="51"/>
    </row>
    <row r="260" spans="2:9" ht="20.100000000000001" customHeight="1" x14ac:dyDescent="0.25">
      <c r="B260" s="42"/>
      <c r="C260" s="43"/>
      <c r="D260" s="47"/>
      <c r="E260" s="48"/>
      <c r="F260" s="44"/>
      <c r="G260" s="47"/>
      <c r="H260" s="47"/>
      <c r="I260" s="51"/>
    </row>
    <row r="261" spans="2:9" ht="20.100000000000001" customHeight="1" x14ac:dyDescent="0.25">
      <c r="B261" s="42"/>
      <c r="C261" s="43"/>
      <c r="D261" s="47"/>
      <c r="E261" s="48"/>
      <c r="F261" s="44"/>
      <c r="G261" s="47"/>
      <c r="H261" s="47"/>
      <c r="I261" s="51"/>
    </row>
    <row r="262" spans="2:9" ht="20.100000000000001" customHeight="1" x14ac:dyDescent="0.25">
      <c r="B262" s="42"/>
      <c r="C262" s="43"/>
      <c r="D262" s="47"/>
      <c r="E262" s="48"/>
      <c r="F262" s="44"/>
      <c r="G262" s="47"/>
      <c r="H262" s="47"/>
      <c r="I262" s="51"/>
    </row>
    <row r="263" spans="2:9" ht="20.100000000000001" customHeight="1" x14ac:dyDescent="0.25">
      <c r="B263" s="42"/>
      <c r="C263" s="43"/>
      <c r="D263" s="47"/>
      <c r="E263" s="48"/>
      <c r="F263" s="44"/>
      <c r="G263" s="47"/>
      <c r="H263" s="47"/>
      <c r="I263" s="51"/>
    </row>
    <row r="264" spans="2:9" ht="20.100000000000001" customHeight="1" x14ac:dyDescent="0.25">
      <c r="B264" s="42"/>
      <c r="C264" s="43"/>
      <c r="D264" s="47"/>
      <c r="E264" s="48"/>
      <c r="F264" s="44"/>
      <c r="G264" s="47"/>
      <c r="H264" s="47"/>
      <c r="I264" s="51"/>
    </row>
    <row r="265" spans="2:9" ht="20.100000000000001" customHeight="1" x14ac:dyDescent="0.25">
      <c r="B265" s="42"/>
      <c r="C265" s="43"/>
      <c r="D265" s="47"/>
      <c r="E265" s="48"/>
      <c r="F265" s="44"/>
      <c r="G265" s="47"/>
      <c r="H265" s="47"/>
      <c r="I265" s="51"/>
    </row>
    <row r="266" spans="2:9" ht="20.100000000000001" customHeight="1" x14ac:dyDescent="0.25">
      <c r="B266" s="42"/>
      <c r="C266" s="43"/>
      <c r="D266" s="47"/>
      <c r="E266" s="48"/>
      <c r="F266" s="44"/>
      <c r="G266" s="47"/>
      <c r="H266" s="47"/>
      <c r="I266" s="51"/>
    </row>
    <row r="267" spans="2:9" ht="20.100000000000001" customHeight="1" x14ac:dyDescent="0.25">
      <c r="B267" s="42"/>
      <c r="C267" s="43"/>
      <c r="D267" s="47"/>
      <c r="E267" s="48"/>
      <c r="F267" s="44"/>
      <c r="G267" s="47"/>
      <c r="H267" s="47"/>
      <c r="I267" s="51"/>
    </row>
    <row r="268" spans="2:9" ht="20.100000000000001" customHeight="1" x14ac:dyDescent="0.25">
      <c r="B268" s="42"/>
      <c r="C268" s="43"/>
      <c r="D268" s="47"/>
      <c r="E268" s="48"/>
      <c r="F268" s="44"/>
      <c r="G268" s="47"/>
      <c r="H268" s="47"/>
      <c r="I268" s="51"/>
    </row>
    <row r="269" spans="2:9" ht="20.100000000000001" customHeight="1" x14ac:dyDescent="0.25">
      <c r="B269" s="42"/>
      <c r="C269" s="43"/>
      <c r="D269" s="47"/>
      <c r="E269" s="48"/>
      <c r="F269" s="44"/>
      <c r="G269" s="47"/>
      <c r="H269" s="47"/>
      <c r="I269" s="51"/>
    </row>
    <row r="270" spans="2:9" ht="20.100000000000001" customHeight="1" x14ac:dyDescent="0.25">
      <c r="B270" s="42"/>
      <c r="C270" s="43"/>
      <c r="D270" s="47"/>
      <c r="E270" s="48"/>
      <c r="F270" s="44"/>
      <c r="G270" s="47"/>
      <c r="H270" s="47"/>
      <c r="I270" s="51"/>
    </row>
    <row r="271" spans="2:9" ht="20.100000000000001" customHeight="1" x14ac:dyDescent="0.25">
      <c r="B271" s="42"/>
      <c r="C271" s="43"/>
      <c r="D271" s="47"/>
      <c r="E271" s="48"/>
      <c r="F271" s="44"/>
      <c r="G271" s="47"/>
      <c r="H271" s="47"/>
      <c r="I271" s="51"/>
    </row>
    <row r="272" spans="2:9" ht="20.100000000000001" customHeight="1" x14ac:dyDescent="0.25">
      <c r="B272" s="42"/>
      <c r="C272" s="43"/>
      <c r="D272" s="47"/>
      <c r="E272" s="48"/>
      <c r="F272" s="44"/>
      <c r="G272" s="47"/>
      <c r="H272" s="47"/>
      <c r="I272" s="51"/>
    </row>
    <row r="273" spans="2:9" ht="20.100000000000001" customHeight="1" x14ac:dyDescent="0.25">
      <c r="B273" s="42"/>
      <c r="C273" s="43"/>
      <c r="D273" s="47"/>
      <c r="E273" s="48"/>
      <c r="F273" s="44"/>
      <c r="G273" s="47"/>
      <c r="H273" s="47"/>
      <c r="I273" s="51"/>
    </row>
    <row r="274" spans="2:9" ht="20.100000000000001" customHeight="1" x14ac:dyDescent="0.25">
      <c r="B274" s="42"/>
      <c r="C274" s="43"/>
      <c r="D274" s="47"/>
      <c r="E274" s="48"/>
      <c r="F274" s="44"/>
      <c r="G274" s="47"/>
      <c r="H274" s="47"/>
      <c r="I274" s="51"/>
    </row>
    <row r="275" spans="2:9" ht="20.100000000000001" customHeight="1" x14ac:dyDescent="0.25">
      <c r="B275" s="42"/>
      <c r="C275" s="43"/>
      <c r="D275" s="47"/>
      <c r="E275" s="48"/>
      <c r="F275" s="44"/>
      <c r="G275" s="47"/>
      <c r="H275" s="47"/>
      <c r="I275" s="51"/>
    </row>
    <row r="276" spans="2:9" ht="20.100000000000001" customHeight="1" x14ac:dyDescent="0.25">
      <c r="B276" s="42"/>
      <c r="C276" s="43"/>
      <c r="D276" s="47"/>
      <c r="E276" s="48"/>
      <c r="F276" s="44"/>
      <c r="G276" s="47"/>
      <c r="H276" s="47"/>
      <c r="I276" s="51"/>
    </row>
    <row r="277" spans="2:9" ht="20.100000000000001" customHeight="1" x14ac:dyDescent="0.25">
      <c r="B277" s="42"/>
      <c r="C277" s="43"/>
      <c r="D277" s="47"/>
      <c r="E277" s="48"/>
      <c r="F277" s="44"/>
      <c r="G277" s="47"/>
      <c r="H277" s="47"/>
      <c r="I277" s="51"/>
    </row>
    <row r="278" spans="2:9" ht="20.100000000000001" customHeight="1" x14ac:dyDescent="0.25">
      <c r="B278" s="42"/>
      <c r="C278" s="43"/>
      <c r="D278" s="47"/>
      <c r="E278" s="48"/>
      <c r="F278" s="44"/>
      <c r="G278" s="47"/>
      <c r="H278" s="47"/>
      <c r="I278" s="51"/>
    </row>
    <row r="279" spans="2:9" ht="20.100000000000001" customHeight="1" x14ac:dyDescent="0.25">
      <c r="B279" s="42"/>
      <c r="C279" s="43"/>
      <c r="D279" s="47"/>
      <c r="E279" s="48"/>
      <c r="F279" s="44"/>
      <c r="G279" s="47"/>
      <c r="H279" s="47"/>
      <c r="I279" s="51"/>
    </row>
    <row r="280" spans="2:9" ht="20.100000000000001" customHeight="1" x14ac:dyDescent="0.25">
      <c r="B280" s="42"/>
      <c r="C280" s="43"/>
      <c r="D280" s="47"/>
      <c r="E280" s="48"/>
      <c r="F280" s="44"/>
      <c r="G280" s="47"/>
      <c r="H280" s="47"/>
      <c r="I280" s="51"/>
    </row>
    <row r="281" spans="2:9" ht="20.100000000000001" customHeight="1" x14ac:dyDescent="0.25">
      <c r="B281" s="42"/>
      <c r="C281" s="43"/>
      <c r="D281" s="47"/>
      <c r="E281" s="48"/>
      <c r="F281" s="44"/>
      <c r="G281" s="47"/>
      <c r="H281" s="47"/>
      <c r="I281" s="51"/>
    </row>
    <row r="282" spans="2:9" ht="20.100000000000001" customHeight="1" x14ac:dyDescent="0.25">
      <c r="B282" s="42"/>
      <c r="C282" s="43"/>
      <c r="D282" s="47"/>
      <c r="E282" s="48"/>
      <c r="F282" s="44"/>
      <c r="G282" s="47"/>
      <c r="H282" s="47"/>
      <c r="I282" s="51"/>
    </row>
    <row r="283" spans="2:9" ht="20.100000000000001" customHeight="1" x14ac:dyDescent="0.25">
      <c r="B283" s="42"/>
      <c r="C283" s="43"/>
      <c r="D283" s="47"/>
      <c r="E283" s="48"/>
      <c r="F283" s="44"/>
      <c r="G283" s="47"/>
      <c r="H283" s="47"/>
      <c r="I283" s="51"/>
    </row>
    <row r="284" spans="2:9" ht="20.100000000000001" customHeight="1" x14ac:dyDescent="0.25">
      <c r="B284" s="42"/>
      <c r="C284" s="43"/>
      <c r="D284" s="47"/>
      <c r="E284" s="48"/>
      <c r="F284" s="44"/>
      <c r="G284" s="47"/>
      <c r="H284" s="47"/>
      <c r="I284" s="51"/>
    </row>
    <row r="285" spans="2:9" ht="20.100000000000001" customHeight="1" x14ac:dyDescent="0.25">
      <c r="B285" s="42"/>
      <c r="C285" s="43"/>
      <c r="D285" s="47"/>
      <c r="E285" s="48"/>
      <c r="F285" s="44"/>
      <c r="G285" s="47"/>
      <c r="H285" s="47"/>
      <c r="I285" s="51"/>
    </row>
    <row r="286" spans="2:9" ht="20.100000000000001" customHeight="1" x14ac:dyDescent="0.25">
      <c r="B286" s="42"/>
      <c r="C286" s="43"/>
      <c r="D286" s="47"/>
      <c r="E286" s="48"/>
      <c r="F286" s="44"/>
      <c r="G286" s="47"/>
      <c r="H286" s="47"/>
      <c r="I286" s="51"/>
    </row>
    <row r="287" spans="2:9" ht="20.100000000000001" customHeight="1" x14ac:dyDescent="0.25">
      <c r="B287" s="42"/>
      <c r="C287" s="43"/>
      <c r="D287" s="47"/>
      <c r="E287" s="48"/>
      <c r="F287" s="44"/>
      <c r="G287" s="47"/>
      <c r="H287" s="47"/>
      <c r="I287" s="51"/>
    </row>
    <row r="288" spans="2:9" ht="20.100000000000001" customHeight="1" x14ac:dyDescent="0.25">
      <c r="B288" s="42"/>
      <c r="C288" s="43"/>
      <c r="D288" s="47"/>
      <c r="E288" s="48"/>
      <c r="F288" s="44"/>
      <c r="G288" s="47"/>
      <c r="H288" s="47"/>
      <c r="I288" s="51"/>
    </row>
    <row r="289" spans="2:9" ht="20.100000000000001" customHeight="1" x14ac:dyDescent="0.25">
      <c r="B289" s="42"/>
      <c r="C289" s="43"/>
      <c r="D289" s="47"/>
      <c r="E289" s="48"/>
      <c r="F289" s="44"/>
      <c r="G289" s="47"/>
      <c r="H289" s="47"/>
      <c r="I289" s="51"/>
    </row>
    <row r="290" spans="2:9" ht="20.100000000000001" customHeight="1" x14ac:dyDescent="0.25">
      <c r="B290" s="42"/>
      <c r="C290" s="43"/>
      <c r="D290" s="47"/>
      <c r="E290" s="48"/>
      <c r="F290" s="44"/>
      <c r="G290" s="47"/>
      <c r="H290" s="47"/>
      <c r="I290" s="51"/>
    </row>
    <row r="291" spans="2:9" ht="20.100000000000001" customHeight="1" x14ac:dyDescent="0.25">
      <c r="B291" s="42"/>
      <c r="C291" s="43"/>
      <c r="D291" s="47"/>
      <c r="E291" s="48"/>
      <c r="F291" s="44"/>
      <c r="G291" s="47"/>
      <c r="H291" s="47"/>
      <c r="I291" s="51"/>
    </row>
    <row r="292" spans="2:9" ht="20.100000000000001" customHeight="1" x14ac:dyDescent="0.25">
      <c r="B292" s="42"/>
      <c r="C292" s="43"/>
      <c r="D292" s="47"/>
      <c r="E292" s="48"/>
      <c r="F292" s="44"/>
      <c r="G292" s="47"/>
      <c r="H292" s="47"/>
      <c r="I292" s="51"/>
    </row>
    <row r="293" spans="2:9" ht="20.100000000000001" customHeight="1" x14ac:dyDescent="0.25">
      <c r="B293" s="42"/>
      <c r="C293" s="43"/>
      <c r="D293" s="47"/>
      <c r="E293" s="48"/>
      <c r="F293" s="44"/>
      <c r="G293" s="47"/>
      <c r="H293" s="47"/>
      <c r="I293" s="51"/>
    </row>
    <row r="294" spans="2:9" ht="20.100000000000001" customHeight="1" x14ac:dyDescent="0.25">
      <c r="B294" s="42"/>
      <c r="C294" s="43"/>
      <c r="D294" s="47"/>
      <c r="E294" s="48"/>
      <c r="F294" s="44"/>
      <c r="G294" s="47"/>
      <c r="H294" s="47"/>
      <c r="I294" s="51"/>
    </row>
    <row r="295" spans="2:9" ht="20.100000000000001" customHeight="1" x14ac:dyDescent="0.25">
      <c r="B295" s="42"/>
      <c r="C295" s="43"/>
      <c r="D295" s="47"/>
      <c r="E295" s="48"/>
      <c r="F295" s="44"/>
      <c r="G295" s="47"/>
      <c r="H295" s="47"/>
      <c r="I295" s="51"/>
    </row>
    <row r="296" spans="2:9" ht="20.100000000000001" customHeight="1" x14ac:dyDescent="0.25">
      <c r="B296" s="42"/>
      <c r="C296" s="43"/>
      <c r="D296" s="47"/>
      <c r="E296" s="48"/>
      <c r="F296" s="44"/>
      <c r="G296" s="47"/>
      <c r="H296" s="47"/>
      <c r="I296" s="51"/>
    </row>
    <row r="297" spans="2:9" ht="20.100000000000001" customHeight="1" x14ac:dyDescent="0.25">
      <c r="B297" s="42"/>
      <c r="C297" s="43"/>
      <c r="D297" s="47"/>
      <c r="E297" s="48"/>
      <c r="F297" s="44"/>
      <c r="G297" s="47"/>
      <c r="H297" s="47"/>
      <c r="I297" s="51"/>
    </row>
    <row r="298" spans="2:9" ht="20.100000000000001" customHeight="1" x14ac:dyDescent="0.25">
      <c r="B298" s="42"/>
      <c r="C298" s="43"/>
      <c r="D298" s="47"/>
      <c r="E298" s="48"/>
      <c r="F298" s="44"/>
      <c r="G298" s="47"/>
      <c r="H298" s="47"/>
      <c r="I298" s="51"/>
    </row>
    <row r="299" spans="2:9" ht="20.100000000000001" customHeight="1" x14ac:dyDescent="0.25">
      <c r="B299" s="42"/>
      <c r="C299" s="43"/>
      <c r="D299" s="47"/>
      <c r="E299" s="48"/>
      <c r="F299" s="44"/>
      <c r="G299" s="47"/>
      <c r="H299" s="47"/>
      <c r="I299" s="51"/>
    </row>
    <row r="300" spans="2:9" ht="20.100000000000001" customHeight="1" x14ac:dyDescent="0.25">
      <c r="B300" s="42"/>
      <c r="C300" s="43"/>
      <c r="D300" s="47"/>
      <c r="E300" s="48"/>
      <c r="F300" s="44"/>
      <c r="G300" s="47"/>
      <c r="H300" s="47"/>
      <c r="I300" s="51"/>
    </row>
    <row r="301" spans="2:9" ht="20.100000000000001" customHeight="1" x14ac:dyDescent="0.25">
      <c r="B301" s="42"/>
      <c r="C301" s="43"/>
      <c r="D301" s="47"/>
      <c r="E301" s="48"/>
      <c r="F301" s="44"/>
      <c r="G301" s="47"/>
      <c r="H301" s="47"/>
      <c r="I301" s="51"/>
    </row>
    <row r="302" spans="2:9" ht="20.100000000000001" customHeight="1" x14ac:dyDescent="0.25">
      <c r="B302" s="42"/>
      <c r="C302" s="43"/>
      <c r="D302" s="47"/>
      <c r="E302" s="48"/>
      <c r="F302" s="44"/>
      <c r="G302" s="47"/>
      <c r="H302" s="47"/>
      <c r="I302" s="51"/>
    </row>
    <row r="303" spans="2:9" ht="20.100000000000001" customHeight="1" x14ac:dyDescent="0.25">
      <c r="B303" s="42"/>
      <c r="C303" s="43"/>
      <c r="D303" s="47"/>
      <c r="E303" s="48"/>
      <c r="F303" s="44"/>
      <c r="G303" s="47"/>
      <c r="H303" s="47"/>
      <c r="I303" s="51"/>
    </row>
    <row r="304" spans="2:9" ht="20.100000000000001" customHeight="1" x14ac:dyDescent="0.25">
      <c r="B304" s="42"/>
      <c r="C304" s="43"/>
      <c r="D304" s="47"/>
      <c r="E304" s="48"/>
      <c r="F304" s="44"/>
      <c r="G304" s="47"/>
      <c r="H304" s="47"/>
      <c r="I304" s="51"/>
    </row>
    <row r="305" spans="2:9" ht="20.100000000000001" customHeight="1" x14ac:dyDescent="0.25">
      <c r="B305" s="42"/>
      <c r="C305" s="43"/>
      <c r="D305" s="47"/>
      <c r="E305" s="48"/>
      <c r="F305" s="44"/>
      <c r="G305" s="47"/>
      <c r="H305" s="47"/>
      <c r="I305" s="51"/>
    </row>
    <row r="306" spans="2:9" ht="20.100000000000001" customHeight="1" x14ac:dyDescent="0.25">
      <c r="B306" s="42"/>
      <c r="C306" s="43"/>
      <c r="D306" s="47"/>
      <c r="E306" s="48"/>
      <c r="F306" s="44"/>
      <c r="G306" s="47"/>
      <c r="H306" s="47"/>
      <c r="I306" s="51"/>
    </row>
    <row r="307" spans="2:9" ht="20.100000000000001" customHeight="1" x14ac:dyDescent="0.25">
      <c r="B307" s="42"/>
      <c r="C307" s="43"/>
      <c r="D307" s="47"/>
      <c r="E307" s="48"/>
      <c r="F307" s="44"/>
      <c r="G307" s="47"/>
      <c r="H307" s="47"/>
      <c r="I307" s="51"/>
    </row>
    <row r="308" spans="2:9" ht="20.100000000000001" customHeight="1" x14ac:dyDescent="0.25">
      <c r="B308" s="42"/>
      <c r="C308" s="43"/>
      <c r="D308" s="47"/>
      <c r="E308" s="48"/>
      <c r="F308" s="44"/>
      <c r="G308" s="47"/>
      <c r="H308" s="47"/>
      <c r="I308" s="51"/>
    </row>
    <row r="309" spans="2:9" ht="20.100000000000001" customHeight="1" x14ac:dyDescent="0.25">
      <c r="B309" s="42"/>
      <c r="C309" s="43"/>
      <c r="D309" s="47"/>
      <c r="E309" s="48"/>
      <c r="F309" s="44"/>
      <c r="G309" s="47"/>
      <c r="H309" s="47"/>
      <c r="I309" s="51"/>
    </row>
    <row r="310" spans="2:9" ht="20.100000000000001" customHeight="1" x14ac:dyDescent="0.25">
      <c r="B310" s="42"/>
      <c r="C310" s="43"/>
      <c r="D310" s="47"/>
      <c r="E310" s="48"/>
      <c r="F310" s="44"/>
      <c r="G310" s="47"/>
      <c r="H310" s="47"/>
      <c r="I310" s="51"/>
    </row>
    <row r="311" spans="2:9" ht="20.100000000000001" customHeight="1" x14ac:dyDescent="0.25">
      <c r="B311" s="42"/>
      <c r="C311" s="43"/>
      <c r="D311" s="47"/>
      <c r="E311" s="48"/>
      <c r="F311" s="44"/>
      <c r="G311" s="47"/>
      <c r="H311" s="47"/>
      <c r="I311" s="51"/>
    </row>
    <row r="312" spans="2:9" ht="20.100000000000001" customHeight="1" x14ac:dyDescent="0.25">
      <c r="B312" s="42"/>
      <c r="C312" s="43"/>
      <c r="D312" s="47"/>
      <c r="E312" s="48"/>
      <c r="F312" s="44"/>
      <c r="G312" s="47"/>
      <c r="H312" s="47"/>
      <c r="I312" s="51"/>
    </row>
    <row r="313" spans="2:9" ht="20.100000000000001" customHeight="1" x14ac:dyDescent="0.25">
      <c r="B313" s="42"/>
      <c r="C313" s="43"/>
      <c r="D313" s="47"/>
      <c r="E313" s="48"/>
      <c r="F313" s="44"/>
      <c r="G313" s="47"/>
      <c r="H313" s="47"/>
      <c r="I313" s="51"/>
    </row>
    <row r="314" spans="2:9" ht="20.100000000000001" customHeight="1" x14ac:dyDescent="0.25">
      <c r="B314" s="42"/>
      <c r="C314" s="43"/>
      <c r="D314" s="47"/>
      <c r="E314" s="48"/>
      <c r="F314" s="44"/>
      <c r="G314" s="47"/>
      <c r="H314" s="47"/>
      <c r="I314" s="51"/>
    </row>
    <row r="315" spans="2:9" ht="20.100000000000001" customHeight="1" x14ac:dyDescent="0.25">
      <c r="B315" s="42"/>
      <c r="C315" s="43"/>
      <c r="D315" s="47"/>
      <c r="E315" s="48"/>
      <c r="F315" s="44"/>
      <c r="G315" s="47"/>
      <c r="H315" s="47"/>
      <c r="I315" s="51"/>
    </row>
    <row r="316" spans="2:9" ht="20.100000000000001" customHeight="1" x14ac:dyDescent="0.25">
      <c r="B316" s="42"/>
      <c r="C316" s="43"/>
      <c r="D316" s="47"/>
      <c r="E316" s="48"/>
      <c r="F316" s="44"/>
      <c r="G316" s="47"/>
      <c r="H316" s="47"/>
      <c r="I316" s="51"/>
    </row>
    <row r="317" spans="2:9" ht="20.100000000000001" customHeight="1" x14ac:dyDescent="0.25">
      <c r="B317" s="42"/>
      <c r="C317" s="43"/>
      <c r="D317" s="47"/>
      <c r="E317" s="48"/>
      <c r="F317" s="44"/>
      <c r="G317" s="47"/>
      <c r="H317" s="47"/>
      <c r="I317" s="51"/>
    </row>
    <row r="318" spans="2:9" ht="20.100000000000001" customHeight="1" x14ac:dyDescent="0.25">
      <c r="B318" s="42"/>
      <c r="C318" s="43"/>
      <c r="D318" s="47"/>
      <c r="E318" s="48"/>
      <c r="F318" s="44"/>
      <c r="G318" s="47"/>
      <c r="H318" s="47"/>
      <c r="I318" s="51"/>
    </row>
    <row r="319" spans="2:9" ht="20.100000000000001" customHeight="1" x14ac:dyDescent="0.25">
      <c r="B319" s="42"/>
      <c r="C319" s="43"/>
      <c r="D319" s="47"/>
      <c r="E319" s="48"/>
      <c r="F319" s="44"/>
      <c r="G319" s="47"/>
      <c r="H319" s="47"/>
      <c r="I319" s="51"/>
    </row>
    <row r="320" spans="2:9" ht="20.100000000000001" customHeight="1" x14ac:dyDescent="0.25">
      <c r="B320" s="42"/>
      <c r="C320" s="43"/>
      <c r="D320" s="47"/>
      <c r="E320" s="48"/>
      <c r="F320" s="44"/>
      <c r="G320" s="47"/>
      <c r="H320" s="47"/>
      <c r="I320" s="51"/>
    </row>
    <row r="321" spans="2:9" ht="20.100000000000001" customHeight="1" x14ac:dyDescent="0.25">
      <c r="B321" s="42"/>
      <c r="C321" s="43"/>
      <c r="D321" s="47"/>
      <c r="E321" s="48"/>
      <c r="F321" s="44"/>
      <c r="G321" s="47"/>
      <c r="H321" s="47"/>
      <c r="I321" s="51"/>
    </row>
    <row r="322" spans="2:9" ht="20.100000000000001" customHeight="1" x14ac:dyDescent="0.25">
      <c r="B322" s="42"/>
      <c r="C322" s="43"/>
      <c r="D322" s="47"/>
      <c r="E322" s="48"/>
      <c r="F322" s="44"/>
      <c r="G322" s="47"/>
      <c r="H322" s="47"/>
      <c r="I322" s="51"/>
    </row>
    <row r="323" spans="2:9" ht="20.100000000000001" customHeight="1" x14ac:dyDescent="0.25">
      <c r="B323" s="42"/>
      <c r="C323" s="43"/>
      <c r="D323" s="47"/>
      <c r="E323" s="48"/>
      <c r="F323" s="44"/>
      <c r="G323" s="47"/>
      <c r="H323" s="47"/>
      <c r="I323" s="51"/>
    </row>
    <row r="324" spans="2:9" ht="20.100000000000001" customHeight="1" x14ac:dyDescent="0.25">
      <c r="B324" s="42"/>
      <c r="C324" s="43"/>
      <c r="D324" s="47"/>
      <c r="E324" s="48"/>
      <c r="F324" s="44"/>
      <c r="G324" s="47"/>
      <c r="H324" s="47"/>
      <c r="I324" s="51"/>
    </row>
    <row r="325" spans="2:9" ht="20.100000000000001" customHeight="1" x14ac:dyDescent="0.25">
      <c r="B325" s="42"/>
      <c r="C325" s="43"/>
      <c r="D325" s="47"/>
      <c r="E325" s="48"/>
      <c r="F325" s="44"/>
      <c r="G325" s="47"/>
      <c r="H325" s="47"/>
      <c r="I325" s="51"/>
    </row>
    <row r="326" spans="2:9" ht="20.100000000000001" customHeight="1" x14ac:dyDescent="0.25">
      <c r="B326" s="42"/>
      <c r="C326" s="43"/>
      <c r="D326" s="47"/>
      <c r="E326" s="48"/>
      <c r="F326" s="44"/>
      <c r="G326" s="47"/>
      <c r="H326" s="47"/>
      <c r="I326" s="51"/>
    </row>
    <row r="327" spans="2:9" ht="20.100000000000001" customHeight="1" x14ac:dyDescent="0.25">
      <c r="B327" s="42"/>
      <c r="C327" s="43"/>
      <c r="D327" s="47"/>
      <c r="E327" s="48"/>
      <c r="F327" s="44"/>
      <c r="G327" s="47"/>
      <c r="H327" s="47"/>
      <c r="I327" s="51"/>
    </row>
    <row r="328" spans="2:9" ht="20.100000000000001" customHeight="1" x14ac:dyDescent="0.25">
      <c r="B328" s="42"/>
      <c r="C328" s="43"/>
      <c r="D328" s="47"/>
      <c r="E328" s="48"/>
      <c r="F328" s="44"/>
      <c r="G328" s="47"/>
      <c r="H328" s="47"/>
      <c r="I328" s="51"/>
    </row>
    <row r="329" spans="2:9" ht="20.100000000000001" customHeight="1" x14ac:dyDescent="0.25">
      <c r="B329" s="42"/>
      <c r="C329" s="43"/>
      <c r="D329" s="47"/>
      <c r="E329" s="48"/>
      <c r="F329" s="44"/>
      <c r="G329" s="47"/>
      <c r="H329" s="47"/>
      <c r="I329" s="51"/>
    </row>
    <row r="330" spans="2:9" ht="20.100000000000001" customHeight="1" x14ac:dyDescent="0.25">
      <c r="B330" s="42"/>
      <c r="C330" s="43"/>
      <c r="D330" s="47"/>
      <c r="E330" s="48"/>
      <c r="F330" s="44"/>
      <c r="G330" s="47"/>
      <c r="H330" s="47"/>
      <c r="I330" s="51"/>
    </row>
    <row r="331" spans="2:9" ht="20.100000000000001" customHeight="1" x14ac:dyDescent="0.25">
      <c r="B331" s="42"/>
      <c r="C331" s="43"/>
      <c r="D331" s="47"/>
      <c r="E331" s="48"/>
      <c r="F331" s="44"/>
      <c r="G331" s="47"/>
      <c r="H331" s="47"/>
      <c r="I331" s="51"/>
    </row>
    <row r="332" spans="2:9" ht="20.100000000000001" customHeight="1" x14ac:dyDescent="0.25">
      <c r="B332" s="42"/>
      <c r="C332" s="43"/>
      <c r="D332" s="47"/>
      <c r="E332" s="48"/>
      <c r="F332" s="44"/>
      <c r="G332" s="47"/>
      <c r="H332" s="47"/>
      <c r="I332" s="51"/>
    </row>
    <row r="333" spans="2:9" ht="20.100000000000001" customHeight="1" x14ac:dyDescent="0.25">
      <c r="B333" s="42"/>
      <c r="C333" s="43"/>
      <c r="D333" s="47"/>
      <c r="E333" s="48"/>
      <c r="F333" s="44"/>
      <c r="G333" s="47"/>
      <c r="H333" s="47"/>
      <c r="I333" s="51"/>
    </row>
    <row r="334" spans="2:9" ht="20.100000000000001" customHeight="1" x14ac:dyDescent="0.25">
      <c r="B334" s="42"/>
      <c r="C334" s="43"/>
      <c r="D334" s="47"/>
      <c r="E334" s="48"/>
      <c r="F334" s="44"/>
      <c r="G334" s="47"/>
      <c r="H334" s="47"/>
      <c r="I334" s="51"/>
    </row>
    <row r="335" spans="2:9" ht="20.100000000000001" customHeight="1" x14ac:dyDescent="0.25">
      <c r="B335" s="42"/>
      <c r="C335" s="43"/>
      <c r="D335" s="47"/>
      <c r="E335" s="48"/>
      <c r="F335" s="44"/>
      <c r="G335" s="47"/>
      <c r="H335" s="47"/>
      <c r="I335" s="51"/>
    </row>
    <row r="336" spans="2:9" ht="20.100000000000001" customHeight="1" x14ac:dyDescent="0.25">
      <c r="B336" s="42"/>
      <c r="C336" s="43"/>
      <c r="D336" s="47"/>
      <c r="E336" s="48"/>
      <c r="F336" s="44"/>
      <c r="G336" s="47"/>
      <c r="H336" s="47"/>
      <c r="I336" s="51"/>
    </row>
    <row r="337" spans="2:9" ht="20.100000000000001" customHeight="1" x14ac:dyDescent="0.25">
      <c r="B337" s="42"/>
      <c r="C337" s="43"/>
      <c r="D337" s="47"/>
      <c r="E337" s="48"/>
      <c r="F337" s="44"/>
      <c r="G337" s="47"/>
      <c r="H337" s="47"/>
      <c r="I337" s="51"/>
    </row>
    <row r="338" spans="2:9" ht="20.100000000000001" customHeight="1" x14ac:dyDescent="0.25">
      <c r="B338" s="42"/>
      <c r="C338" s="43"/>
      <c r="D338" s="47"/>
      <c r="E338" s="48"/>
      <c r="F338" s="44"/>
      <c r="G338" s="47"/>
      <c r="H338" s="47"/>
      <c r="I338" s="51"/>
    </row>
    <row r="339" spans="2:9" ht="20.100000000000001" customHeight="1" x14ac:dyDescent="0.25">
      <c r="B339" s="42"/>
      <c r="C339" s="43"/>
      <c r="D339" s="47"/>
      <c r="E339" s="48"/>
      <c r="F339" s="44"/>
      <c r="G339" s="47"/>
      <c r="H339" s="47"/>
      <c r="I339" s="51"/>
    </row>
    <row r="340" spans="2:9" ht="20.100000000000001" customHeight="1" x14ac:dyDescent="0.25">
      <c r="B340" s="42"/>
      <c r="C340" s="43"/>
      <c r="D340" s="47"/>
      <c r="E340" s="48"/>
      <c r="F340" s="44"/>
      <c r="G340" s="47"/>
      <c r="H340" s="47"/>
      <c r="I340" s="51"/>
    </row>
    <row r="341" spans="2:9" ht="20.100000000000001" customHeight="1" x14ac:dyDescent="0.25">
      <c r="B341" s="42"/>
      <c r="C341" s="43"/>
      <c r="D341" s="47"/>
      <c r="E341" s="48"/>
      <c r="F341" s="44"/>
      <c r="G341" s="47"/>
      <c r="H341" s="47"/>
      <c r="I341" s="51"/>
    </row>
    <row r="342" spans="2:9" ht="20.100000000000001" customHeight="1" x14ac:dyDescent="0.25">
      <c r="B342" s="42"/>
      <c r="C342" s="43"/>
      <c r="D342" s="47"/>
      <c r="E342" s="48"/>
      <c r="F342" s="44"/>
      <c r="G342" s="47"/>
      <c r="H342" s="47"/>
      <c r="I342" s="51"/>
    </row>
    <row r="343" spans="2:9" ht="20.100000000000001" customHeight="1" x14ac:dyDescent="0.25">
      <c r="B343" s="42"/>
      <c r="C343" s="43"/>
      <c r="D343" s="47"/>
      <c r="E343" s="48"/>
      <c r="F343" s="44"/>
      <c r="G343" s="47"/>
      <c r="H343" s="47"/>
      <c r="I343" s="51"/>
    </row>
    <row r="344" spans="2:9" ht="20.100000000000001" customHeight="1" x14ac:dyDescent="0.25">
      <c r="B344" s="42"/>
      <c r="C344" s="43"/>
      <c r="D344" s="47"/>
      <c r="E344" s="48"/>
      <c r="F344" s="44"/>
      <c r="G344" s="47"/>
      <c r="H344" s="47"/>
      <c r="I344" s="51"/>
    </row>
    <row r="345" spans="2:9" ht="20.100000000000001" customHeight="1" x14ac:dyDescent="0.25">
      <c r="B345" s="42"/>
      <c r="C345" s="43"/>
      <c r="D345" s="47"/>
      <c r="E345" s="48"/>
      <c r="F345" s="44"/>
      <c r="G345" s="47"/>
      <c r="H345" s="47"/>
      <c r="I345" s="51"/>
    </row>
    <row r="346" spans="2:9" ht="20.100000000000001" customHeight="1" x14ac:dyDescent="0.25">
      <c r="B346" s="42"/>
      <c r="C346" s="43"/>
      <c r="D346" s="47"/>
      <c r="E346" s="48"/>
      <c r="F346" s="44"/>
      <c r="G346" s="47"/>
      <c r="H346" s="47"/>
      <c r="I346" s="51"/>
    </row>
    <row r="347" spans="2:9" ht="20.100000000000001" customHeight="1" x14ac:dyDescent="0.25">
      <c r="B347" s="42"/>
      <c r="C347" s="43"/>
      <c r="D347" s="47"/>
      <c r="E347" s="48"/>
      <c r="F347" s="44"/>
      <c r="G347" s="47"/>
      <c r="H347" s="47"/>
      <c r="I347" s="51"/>
    </row>
    <row r="348" spans="2:9" ht="20.100000000000001" customHeight="1" x14ac:dyDescent="0.25">
      <c r="B348" s="42"/>
      <c r="C348" s="43"/>
      <c r="D348" s="47"/>
      <c r="E348" s="48"/>
      <c r="F348" s="44"/>
      <c r="G348" s="47"/>
      <c r="H348" s="47"/>
      <c r="I348" s="51"/>
    </row>
    <row r="349" spans="2:9" ht="20.100000000000001" customHeight="1" x14ac:dyDescent="0.25">
      <c r="B349" s="42"/>
      <c r="C349" s="43"/>
      <c r="D349" s="47"/>
      <c r="E349" s="48"/>
      <c r="F349" s="44"/>
      <c r="G349" s="47"/>
      <c r="H349" s="47"/>
      <c r="I349" s="51"/>
    </row>
    <row r="350" spans="2:9" ht="20.100000000000001" customHeight="1" x14ac:dyDescent="0.25">
      <c r="B350" s="42"/>
      <c r="C350" s="43"/>
      <c r="D350" s="47"/>
      <c r="E350" s="48"/>
      <c r="F350" s="44"/>
      <c r="G350" s="47"/>
      <c r="H350" s="47"/>
      <c r="I350" s="51"/>
    </row>
    <row r="351" spans="2:9" ht="20.100000000000001" customHeight="1" x14ac:dyDescent="0.25">
      <c r="B351" s="42"/>
      <c r="C351" s="43"/>
      <c r="D351" s="47"/>
      <c r="E351" s="48"/>
      <c r="F351" s="44"/>
      <c r="G351" s="47"/>
      <c r="H351" s="47"/>
      <c r="I351" s="51"/>
    </row>
    <row r="352" spans="2:9" ht="20.100000000000001" customHeight="1" x14ac:dyDescent="0.25">
      <c r="B352" s="42"/>
      <c r="C352" s="43"/>
      <c r="D352" s="47"/>
      <c r="E352" s="48"/>
      <c r="F352" s="44"/>
      <c r="G352" s="47"/>
      <c r="H352" s="47"/>
      <c r="I352" s="51"/>
    </row>
    <row r="353" spans="2:9" ht="20.100000000000001" customHeight="1" x14ac:dyDescent="0.25">
      <c r="B353" s="42"/>
      <c r="C353" s="43"/>
      <c r="D353" s="47"/>
      <c r="E353" s="48"/>
      <c r="F353" s="44"/>
      <c r="G353" s="47"/>
      <c r="H353" s="47"/>
      <c r="I353" s="51"/>
    </row>
    <row r="354" spans="2:9" ht="20.100000000000001" customHeight="1" x14ac:dyDescent="0.25">
      <c r="B354" s="42"/>
      <c r="C354" s="43"/>
      <c r="D354" s="47"/>
      <c r="E354" s="48"/>
      <c r="F354" s="44"/>
      <c r="G354" s="47"/>
      <c r="H354" s="47"/>
      <c r="I354" s="51"/>
    </row>
    <row r="355" spans="2:9" ht="20.100000000000001" customHeight="1" x14ac:dyDescent="0.25">
      <c r="B355" s="42"/>
      <c r="C355" s="43"/>
      <c r="D355" s="47"/>
      <c r="E355" s="48"/>
      <c r="F355" s="44"/>
      <c r="G355" s="47"/>
      <c r="H355" s="47"/>
      <c r="I355" s="51"/>
    </row>
    <row r="356" spans="2:9" ht="20.100000000000001" customHeight="1" x14ac:dyDescent="0.25">
      <c r="B356" s="42"/>
      <c r="C356" s="43"/>
      <c r="D356" s="47"/>
      <c r="E356" s="48"/>
      <c r="F356" s="44"/>
      <c r="G356" s="47"/>
      <c r="H356" s="47"/>
      <c r="I356" s="51"/>
    </row>
    <row r="357" spans="2:9" ht="20.100000000000001" customHeight="1" x14ac:dyDescent="0.25">
      <c r="B357" s="42"/>
      <c r="C357" s="43"/>
      <c r="D357" s="47"/>
      <c r="E357" s="48"/>
      <c r="F357" s="44"/>
      <c r="G357" s="47"/>
      <c r="H357" s="47"/>
      <c r="I357" s="51"/>
    </row>
    <row r="358" spans="2:9" ht="20.100000000000001" customHeight="1" x14ac:dyDescent="0.25">
      <c r="B358" s="42"/>
      <c r="C358" s="43"/>
      <c r="D358" s="47"/>
      <c r="E358" s="48"/>
      <c r="F358" s="44"/>
      <c r="G358" s="47"/>
      <c r="H358" s="47"/>
      <c r="I358" s="51"/>
    </row>
    <row r="359" spans="2:9" ht="20.100000000000001" customHeight="1" x14ac:dyDescent="0.25">
      <c r="B359" s="42"/>
      <c r="C359" s="43"/>
      <c r="D359" s="47"/>
      <c r="E359" s="48"/>
      <c r="F359" s="44"/>
      <c r="G359" s="47"/>
      <c r="H359" s="47"/>
      <c r="I359" s="51"/>
    </row>
    <row r="360" spans="2:9" ht="20.100000000000001" customHeight="1" x14ac:dyDescent="0.25">
      <c r="B360" s="42"/>
      <c r="C360" s="43"/>
      <c r="D360" s="47"/>
      <c r="E360" s="48"/>
      <c r="F360" s="44"/>
      <c r="G360" s="47"/>
      <c r="H360" s="47"/>
      <c r="I360" s="51"/>
    </row>
    <row r="361" spans="2:9" ht="20.100000000000001" customHeight="1" x14ac:dyDescent="0.25">
      <c r="B361" s="42"/>
      <c r="C361" s="43"/>
      <c r="D361" s="47"/>
      <c r="E361" s="48"/>
      <c r="F361" s="44"/>
      <c r="G361" s="47"/>
      <c r="H361" s="47"/>
      <c r="I361" s="51"/>
    </row>
    <row r="362" spans="2:9" ht="20.100000000000001" customHeight="1" x14ac:dyDescent="0.25">
      <c r="B362" s="42"/>
      <c r="C362" s="43"/>
      <c r="D362" s="47"/>
      <c r="E362" s="48"/>
      <c r="F362" s="44"/>
      <c r="G362" s="47"/>
      <c r="H362" s="47"/>
      <c r="I362" s="51"/>
    </row>
    <row r="363" spans="2:9" ht="20.100000000000001" customHeight="1" x14ac:dyDescent="0.25">
      <c r="B363" s="42"/>
      <c r="C363" s="43"/>
      <c r="D363" s="47"/>
      <c r="E363" s="48"/>
      <c r="F363" s="44"/>
      <c r="G363" s="47"/>
      <c r="H363" s="47"/>
      <c r="I363" s="51"/>
    </row>
    <row r="364" spans="2:9" ht="20.100000000000001" customHeight="1" x14ac:dyDescent="0.25">
      <c r="B364" s="42"/>
      <c r="C364" s="43"/>
      <c r="D364" s="47"/>
      <c r="E364" s="48"/>
      <c r="F364" s="44"/>
      <c r="G364" s="47"/>
      <c r="H364" s="47"/>
      <c r="I364" s="51"/>
    </row>
    <row r="365" spans="2:9" ht="20.100000000000001" customHeight="1" x14ac:dyDescent="0.25">
      <c r="B365" s="42"/>
      <c r="C365" s="43"/>
      <c r="D365" s="47"/>
      <c r="E365" s="48"/>
      <c r="F365" s="44"/>
      <c r="G365" s="47"/>
      <c r="H365" s="47"/>
      <c r="I365" s="51"/>
    </row>
    <row r="366" spans="2:9" ht="20.100000000000001" customHeight="1" x14ac:dyDescent="0.25">
      <c r="B366" s="42"/>
      <c r="C366" s="43"/>
      <c r="D366" s="47"/>
      <c r="E366" s="48"/>
      <c r="F366" s="44"/>
      <c r="G366" s="47"/>
      <c r="H366" s="47"/>
      <c r="I366" s="51"/>
    </row>
    <row r="367" spans="2:9" ht="20.100000000000001" customHeight="1" x14ac:dyDescent="0.25">
      <c r="B367" s="42"/>
      <c r="C367" s="43"/>
      <c r="D367" s="47"/>
      <c r="E367" s="48"/>
      <c r="F367" s="44"/>
      <c r="G367" s="47"/>
      <c r="H367" s="47"/>
      <c r="I367" s="51"/>
    </row>
    <row r="368" spans="2:9" ht="20.100000000000001" customHeight="1" x14ac:dyDescent="0.25">
      <c r="B368" s="42"/>
      <c r="C368" s="43"/>
      <c r="D368" s="47"/>
      <c r="E368" s="48"/>
      <c r="F368" s="44"/>
      <c r="G368" s="47"/>
      <c r="H368" s="47"/>
      <c r="I368" s="51"/>
    </row>
    <row r="369" spans="2:9" ht="20.100000000000001" customHeight="1" x14ac:dyDescent="0.25">
      <c r="B369" s="42"/>
      <c r="C369" s="43"/>
      <c r="D369" s="47"/>
      <c r="E369" s="48"/>
      <c r="F369" s="44"/>
      <c r="G369" s="47"/>
      <c r="H369" s="47"/>
      <c r="I369" s="51"/>
    </row>
    <row r="370" spans="2:9" ht="20.100000000000001" customHeight="1" x14ac:dyDescent="0.25">
      <c r="B370" s="42"/>
      <c r="C370" s="43"/>
      <c r="D370" s="47"/>
      <c r="E370" s="48"/>
      <c r="F370" s="44"/>
      <c r="G370" s="47"/>
      <c r="H370" s="47"/>
      <c r="I370" s="51"/>
    </row>
    <row r="371" spans="2:9" ht="20.100000000000001" customHeight="1" x14ac:dyDescent="0.25">
      <c r="B371" s="42"/>
      <c r="C371" s="43"/>
      <c r="D371" s="47"/>
      <c r="E371" s="48"/>
      <c r="F371" s="44"/>
      <c r="G371" s="47"/>
      <c r="H371" s="47"/>
      <c r="I371" s="51"/>
    </row>
    <row r="372" spans="2:9" ht="20.100000000000001" customHeight="1" x14ac:dyDescent="0.25">
      <c r="B372" s="42"/>
      <c r="C372" s="43"/>
      <c r="D372" s="47"/>
      <c r="E372" s="48"/>
      <c r="F372" s="44"/>
      <c r="G372" s="47"/>
      <c r="H372" s="47"/>
      <c r="I372" s="51"/>
    </row>
    <row r="373" spans="2:9" ht="20.100000000000001" customHeight="1" x14ac:dyDescent="0.25">
      <c r="B373" s="42"/>
      <c r="C373" s="43"/>
      <c r="D373" s="47"/>
      <c r="E373" s="48"/>
      <c r="F373" s="44"/>
      <c r="G373" s="47"/>
      <c r="H373" s="47"/>
      <c r="I373" s="51"/>
    </row>
    <row r="374" spans="2:9" ht="20.100000000000001" customHeight="1" x14ac:dyDescent="0.25">
      <c r="B374" s="42"/>
      <c r="C374" s="43"/>
      <c r="D374" s="47"/>
      <c r="E374" s="48"/>
      <c r="F374" s="44"/>
      <c r="G374" s="47"/>
      <c r="H374" s="47"/>
      <c r="I374" s="51"/>
    </row>
    <row r="375" spans="2:9" ht="20.100000000000001" customHeight="1" x14ac:dyDescent="0.25">
      <c r="B375" s="42"/>
      <c r="C375" s="43"/>
      <c r="D375" s="47"/>
      <c r="E375" s="48"/>
      <c r="F375" s="44"/>
      <c r="G375" s="47"/>
      <c r="H375" s="47"/>
      <c r="I375" s="51"/>
    </row>
    <row r="376" spans="2:9" ht="20.100000000000001" customHeight="1" x14ac:dyDescent="0.25">
      <c r="B376" s="42"/>
      <c r="C376" s="43"/>
      <c r="D376" s="47"/>
      <c r="E376" s="48"/>
      <c r="F376" s="44"/>
      <c r="G376" s="47"/>
      <c r="H376" s="47"/>
      <c r="I376" s="51"/>
    </row>
    <row r="377" spans="2:9" ht="20.100000000000001" customHeight="1" x14ac:dyDescent="0.25">
      <c r="B377" s="42"/>
      <c r="C377" s="43"/>
      <c r="D377" s="47"/>
      <c r="E377" s="48"/>
      <c r="F377" s="44"/>
      <c r="G377" s="47"/>
      <c r="H377" s="47"/>
      <c r="I377" s="51"/>
    </row>
    <row r="378" spans="2:9" ht="20.100000000000001" customHeight="1" x14ac:dyDescent="0.25">
      <c r="B378" s="42"/>
      <c r="C378" s="43"/>
      <c r="D378" s="47"/>
      <c r="E378" s="48"/>
      <c r="F378" s="44"/>
      <c r="G378" s="47"/>
      <c r="H378" s="47"/>
      <c r="I378" s="51"/>
    </row>
    <row r="379" spans="2:9" ht="20.100000000000001" customHeight="1" x14ac:dyDescent="0.25">
      <c r="B379" s="42"/>
      <c r="C379" s="43"/>
      <c r="D379" s="47"/>
      <c r="E379" s="48"/>
      <c r="F379" s="44"/>
      <c r="G379" s="47"/>
      <c r="H379" s="47"/>
      <c r="I379" s="51"/>
    </row>
    <row r="380" spans="2:9" ht="20.100000000000001" customHeight="1" x14ac:dyDescent="0.25">
      <c r="B380" s="42"/>
      <c r="C380" s="43"/>
      <c r="D380" s="47"/>
      <c r="E380" s="48"/>
      <c r="F380" s="44"/>
      <c r="G380" s="47"/>
      <c r="H380" s="47"/>
      <c r="I380" s="51"/>
    </row>
    <row r="381" spans="2:9" ht="20.100000000000001" customHeight="1" x14ac:dyDescent="0.25">
      <c r="B381" s="42"/>
      <c r="C381" s="43"/>
      <c r="D381" s="47"/>
      <c r="E381" s="48"/>
      <c r="F381" s="44"/>
      <c r="G381" s="47"/>
      <c r="H381" s="47"/>
      <c r="I381" s="51"/>
    </row>
    <row r="382" spans="2:9" ht="20.100000000000001" customHeight="1" x14ac:dyDescent="0.25">
      <c r="B382" s="42"/>
      <c r="C382" s="43"/>
      <c r="D382" s="47"/>
      <c r="E382" s="48"/>
      <c r="F382" s="44"/>
      <c r="G382" s="47"/>
      <c r="H382" s="47"/>
      <c r="I382" s="51"/>
    </row>
    <row r="383" spans="2:9" ht="20.100000000000001" customHeight="1" x14ac:dyDescent="0.25">
      <c r="B383" s="42"/>
      <c r="C383" s="43"/>
      <c r="D383" s="47"/>
      <c r="E383" s="48"/>
      <c r="F383" s="44"/>
      <c r="G383" s="47"/>
      <c r="H383" s="47"/>
      <c r="I383" s="51"/>
    </row>
    <row r="384" spans="2:9" ht="20.100000000000001" customHeight="1" x14ac:dyDescent="0.25">
      <c r="B384" s="42"/>
      <c r="C384" s="43"/>
      <c r="D384" s="47"/>
      <c r="E384" s="48"/>
      <c r="F384" s="44"/>
      <c r="G384" s="47"/>
      <c r="H384" s="47"/>
      <c r="I384" s="51"/>
    </row>
    <row r="385" spans="2:9" ht="20.100000000000001" customHeight="1" x14ac:dyDescent="0.25">
      <c r="B385" s="42"/>
      <c r="C385" s="43"/>
      <c r="D385" s="47"/>
      <c r="E385" s="48"/>
      <c r="F385" s="44"/>
      <c r="G385" s="47"/>
      <c r="H385" s="47"/>
      <c r="I385" s="51"/>
    </row>
    <row r="386" spans="2:9" ht="20.100000000000001" customHeight="1" x14ac:dyDescent="0.25">
      <c r="B386" s="42"/>
      <c r="C386" s="43"/>
      <c r="D386" s="47"/>
      <c r="E386" s="48"/>
      <c r="F386" s="44"/>
      <c r="G386" s="47"/>
      <c r="H386" s="47"/>
      <c r="I386" s="51"/>
    </row>
    <row r="387" spans="2:9" ht="20.100000000000001" customHeight="1" x14ac:dyDescent="0.25">
      <c r="B387" s="42"/>
      <c r="C387" s="43"/>
      <c r="D387" s="47"/>
      <c r="E387" s="48"/>
      <c r="F387" s="44"/>
      <c r="G387" s="47"/>
      <c r="H387" s="47"/>
      <c r="I387" s="51"/>
    </row>
    <row r="388" spans="2:9" ht="20.100000000000001" customHeight="1" x14ac:dyDescent="0.25">
      <c r="B388" s="42"/>
      <c r="C388" s="43"/>
      <c r="D388" s="47"/>
      <c r="E388" s="48"/>
      <c r="F388" s="44"/>
      <c r="G388" s="47"/>
      <c r="H388" s="47"/>
      <c r="I388" s="51"/>
    </row>
    <row r="389" spans="2:9" ht="20.100000000000001" customHeight="1" x14ac:dyDescent="0.25">
      <c r="B389" s="42"/>
      <c r="C389" s="43"/>
      <c r="D389" s="47"/>
      <c r="E389" s="48"/>
      <c r="F389" s="44"/>
      <c r="G389" s="47"/>
      <c r="H389" s="47"/>
      <c r="I389" s="51"/>
    </row>
    <row r="390" spans="2:9" ht="20.100000000000001" customHeight="1" x14ac:dyDescent="0.25">
      <c r="B390" s="42"/>
      <c r="C390" s="43"/>
      <c r="D390" s="47"/>
      <c r="E390" s="48"/>
      <c r="F390" s="44"/>
      <c r="G390" s="47"/>
      <c r="H390" s="47"/>
      <c r="I390" s="51"/>
    </row>
    <row r="391" spans="2:9" ht="20.100000000000001" customHeight="1" x14ac:dyDescent="0.25">
      <c r="B391" s="42"/>
      <c r="C391" s="43"/>
      <c r="D391" s="47"/>
      <c r="E391" s="48"/>
      <c r="F391" s="44"/>
      <c r="G391" s="47"/>
      <c r="H391" s="47"/>
      <c r="I391" s="51"/>
    </row>
    <row r="392" spans="2:9" ht="20.100000000000001" customHeight="1" x14ac:dyDescent="0.25">
      <c r="B392" s="42"/>
      <c r="C392" s="43"/>
      <c r="D392" s="47"/>
      <c r="E392" s="48"/>
      <c r="F392" s="44"/>
      <c r="G392" s="47"/>
      <c r="H392" s="47"/>
      <c r="I392" s="51"/>
    </row>
    <row r="393" spans="2:9" ht="20.100000000000001" customHeight="1" x14ac:dyDescent="0.25">
      <c r="B393" s="42"/>
      <c r="C393" s="43"/>
      <c r="D393" s="47"/>
      <c r="E393" s="48"/>
      <c r="F393" s="44"/>
      <c r="G393" s="47"/>
      <c r="H393" s="47"/>
      <c r="I393" s="51"/>
    </row>
    <row r="394" spans="2:9" ht="20.100000000000001" customHeight="1" x14ac:dyDescent="0.25">
      <c r="B394" s="42"/>
      <c r="C394" s="43"/>
      <c r="D394" s="47"/>
      <c r="E394" s="48"/>
      <c r="F394" s="44"/>
      <c r="G394" s="47"/>
      <c r="H394" s="47"/>
      <c r="I394" s="51"/>
    </row>
    <row r="395" spans="2:9" ht="20.100000000000001" customHeight="1" x14ac:dyDescent="0.25">
      <c r="B395" s="42"/>
      <c r="C395" s="43"/>
      <c r="D395" s="47"/>
      <c r="E395" s="48"/>
      <c r="F395" s="44"/>
      <c r="G395" s="47"/>
      <c r="H395" s="47"/>
      <c r="I395" s="51"/>
    </row>
    <row r="396" spans="2:9" ht="20.100000000000001" customHeight="1" x14ac:dyDescent="0.25">
      <c r="B396" s="42"/>
      <c r="C396" s="43"/>
      <c r="D396" s="47"/>
      <c r="E396" s="48"/>
      <c r="F396" s="44"/>
      <c r="G396" s="47"/>
      <c r="H396" s="47"/>
      <c r="I396" s="51"/>
    </row>
    <row r="397" spans="2:9" ht="20.100000000000001" customHeight="1" x14ac:dyDescent="0.25">
      <c r="B397" s="42"/>
      <c r="C397" s="43"/>
      <c r="D397" s="47"/>
      <c r="E397" s="48"/>
      <c r="F397" s="44"/>
      <c r="G397" s="47"/>
      <c r="H397" s="47"/>
      <c r="I397" s="51"/>
    </row>
    <row r="398" spans="2:9" ht="20.100000000000001" customHeight="1" x14ac:dyDescent="0.25">
      <c r="B398" s="42"/>
      <c r="C398" s="43"/>
      <c r="D398" s="47"/>
      <c r="E398" s="48"/>
      <c r="F398" s="44"/>
      <c r="G398" s="47"/>
      <c r="H398" s="47"/>
      <c r="I398" s="51"/>
    </row>
    <row r="399" spans="2:9" ht="20.100000000000001" customHeight="1" x14ac:dyDescent="0.25">
      <c r="B399" s="42"/>
      <c r="C399" s="43"/>
      <c r="D399" s="47"/>
      <c r="E399" s="48"/>
      <c r="F399" s="44"/>
      <c r="G399" s="47"/>
      <c r="H399" s="47"/>
      <c r="I399" s="51"/>
    </row>
    <row r="400" spans="2:9" ht="20.100000000000001" customHeight="1" x14ac:dyDescent="0.25">
      <c r="B400" s="42"/>
      <c r="C400" s="43"/>
      <c r="D400" s="47"/>
      <c r="E400" s="48"/>
      <c r="F400" s="44"/>
      <c r="G400" s="47"/>
      <c r="H400" s="47"/>
      <c r="I400" s="51"/>
    </row>
    <row r="401" spans="2:9" ht="20.100000000000001" customHeight="1" x14ac:dyDescent="0.25">
      <c r="B401" s="42"/>
      <c r="C401" s="43"/>
      <c r="D401" s="47"/>
      <c r="E401" s="48"/>
      <c r="F401" s="44"/>
      <c r="G401" s="47"/>
      <c r="H401" s="47"/>
      <c r="I401" s="51"/>
    </row>
    <row r="402" spans="2:9" ht="20.100000000000001" customHeight="1" x14ac:dyDescent="0.25">
      <c r="B402" s="42"/>
      <c r="C402" s="43"/>
      <c r="D402" s="47"/>
      <c r="E402" s="48"/>
      <c r="F402" s="44"/>
      <c r="G402" s="47"/>
      <c r="H402" s="47"/>
      <c r="I402" s="51"/>
    </row>
    <row r="403" spans="2:9" ht="20.100000000000001" customHeight="1" x14ac:dyDescent="0.25">
      <c r="B403" s="42"/>
      <c r="C403" s="43"/>
      <c r="D403" s="47"/>
      <c r="E403" s="48"/>
      <c r="F403" s="44"/>
      <c r="G403" s="47"/>
      <c r="H403" s="47"/>
      <c r="I403" s="51"/>
    </row>
    <row r="404" spans="2:9" ht="20.100000000000001" customHeight="1" x14ac:dyDescent="0.25">
      <c r="B404" s="42"/>
      <c r="C404" s="43"/>
      <c r="D404" s="47"/>
      <c r="E404" s="48"/>
      <c r="F404" s="44"/>
      <c r="G404" s="47"/>
      <c r="H404" s="47"/>
      <c r="I404" s="51"/>
    </row>
    <row r="405" spans="2:9" ht="20.100000000000001" customHeight="1" x14ac:dyDescent="0.25">
      <c r="B405" s="42"/>
      <c r="C405" s="43"/>
      <c r="D405" s="47"/>
      <c r="E405" s="48"/>
      <c r="F405" s="44"/>
      <c r="G405" s="47"/>
      <c r="H405" s="47"/>
      <c r="I405" s="51"/>
    </row>
    <row r="406" spans="2:9" ht="20.100000000000001" customHeight="1" x14ac:dyDescent="0.25">
      <c r="B406" s="42"/>
      <c r="C406" s="43"/>
      <c r="D406" s="47"/>
      <c r="E406" s="48"/>
      <c r="F406" s="44"/>
      <c r="G406" s="47"/>
      <c r="H406" s="47"/>
      <c r="I406" s="51"/>
    </row>
    <row r="407" spans="2:9" ht="20.100000000000001" customHeight="1" x14ac:dyDescent="0.25">
      <c r="B407" s="42"/>
      <c r="C407" s="43"/>
      <c r="D407" s="47"/>
      <c r="E407" s="48"/>
      <c r="F407" s="44"/>
      <c r="G407" s="47"/>
      <c r="H407" s="47"/>
      <c r="I407" s="51"/>
    </row>
    <row r="408" spans="2:9" ht="20.100000000000001" customHeight="1" x14ac:dyDescent="0.25">
      <c r="B408" s="42"/>
      <c r="C408" s="43"/>
      <c r="D408" s="47"/>
      <c r="E408" s="48"/>
      <c r="F408" s="44"/>
      <c r="G408" s="47"/>
      <c r="H408" s="47"/>
      <c r="I408" s="51"/>
    </row>
    <row r="409" spans="2:9" ht="20.100000000000001" customHeight="1" x14ac:dyDescent="0.25">
      <c r="B409" s="42"/>
      <c r="C409" s="43"/>
      <c r="D409" s="47"/>
      <c r="E409" s="48"/>
      <c r="F409" s="44"/>
      <c r="G409" s="47"/>
      <c r="H409" s="47"/>
      <c r="I409" s="51"/>
    </row>
    <row r="410" spans="2:9" ht="20.100000000000001" customHeight="1" x14ac:dyDescent="0.25">
      <c r="B410" s="42"/>
      <c r="C410" s="43"/>
      <c r="D410" s="47"/>
      <c r="E410" s="48"/>
      <c r="F410" s="44"/>
      <c r="G410" s="47"/>
      <c r="H410" s="47"/>
      <c r="I410" s="51"/>
    </row>
    <row r="411" spans="2:9" ht="20.100000000000001" customHeight="1" x14ac:dyDescent="0.25">
      <c r="B411" s="42"/>
      <c r="C411" s="43"/>
      <c r="D411" s="47"/>
      <c r="E411" s="48"/>
      <c r="F411" s="44"/>
      <c r="G411" s="47"/>
      <c r="H411" s="47"/>
      <c r="I411" s="51"/>
    </row>
    <row r="412" spans="2:9" ht="20.100000000000001" customHeight="1" x14ac:dyDescent="0.25">
      <c r="B412" s="42"/>
      <c r="C412" s="43"/>
      <c r="D412" s="47"/>
      <c r="E412" s="48"/>
      <c r="F412" s="44"/>
      <c r="G412" s="47"/>
      <c r="H412" s="47"/>
      <c r="I412" s="51"/>
    </row>
    <row r="413" spans="2:9" ht="20.100000000000001" customHeight="1" x14ac:dyDescent="0.25">
      <c r="B413" s="42"/>
      <c r="C413" s="43"/>
      <c r="D413" s="47"/>
      <c r="E413" s="48"/>
      <c r="F413" s="44"/>
      <c r="G413" s="47"/>
      <c r="H413" s="47"/>
      <c r="I413" s="51"/>
    </row>
    <row r="414" spans="2:9" ht="20.100000000000001" customHeight="1" x14ac:dyDescent="0.25">
      <c r="B414" s="42"/>
      <c r="C414" s="43"/>
      <c r="D414" s="47"/>
      <c r="E414" s="48"/>
      <c r="F414" s="44"/>
      <c r="G414" s="47"/>
      <c r="H414" s="47"/>
      <c r="I414" s="51"/>
    </row>
    <row r="415" spans="2:9" ht="20.100000000000001" customHeight="1" x14ac:dyDescent="0.25">
      <c r="B415" s="42"/>
      <c r="C415" s="43"/>
      <c r="D415" s="47"/>
      <c r="E415" s="48"/>
      <c r="F415" s="44"/>
      <c r="G415" s="47"/>
      <c r="H415" s="47"/>
      <c r="I415" s="51"/>
    </row>
    <row r="416" spans="2:9" ht="20.100000000000001" customHeight="1" x14ac:dyDescent="0.25">
      <c r="B416" s="42"/>
      <c r="C416" s="43"/>
      <c r="D416" s="47"/>
      <c r="E416" s="48"/>
      <c r="F416" s="44"/>
      <c r="G416" s="47"/>
      <c r="H416" s="47"/>
      <c r="I416" s="51"/>
    </row>
    <row r="417" spans="2:9" ht="20.100000000000001" customHeight="1" x14ac:dyDescent="0.25">
      <c r="B417" s="42"/>
      <c r="C417" s="43"/>
      <c r="D417" s="47"/>
      <c r="E417" s="48"/>
      <c r="F417" s="44"/>
      <c r="G417" s="47"/>
      <c r="H417" s="47"/>
      <c r="I417" s="51"/>
    </row>
    <row r="418" spans="2:9" ht="20.100000000000001" customHeight="1" x14ac:dyDescent="0.25">
      <c r="B418" s="42"/>
      <c r="C418" s="43"/>
      <c r="D418" s="47"/>
      <c r="E418" s="48"/>
      <c r="F418" s="44"/>
      <c r="G418" s="47"/>
      <c r="H418" s="47"/>
      <c r="I418" s="51"/>
    </row>
    <row r="419" spans="2:9" ht="20.100000000000001" customHeight="1" x14ac:dyDescent="0.25">
      <c r="B419" s="42"/>
      <c r="C419" s="43"/>
      <c r="D419" s="47"/>
      <c r="E419" s="48"/>
      <c r="F419" s="44"/>
      <c r="G419" s="47"/>
      <c r="H419" s="47"/>
      <c r="I419" s="51"/>
    </row>
    <row r="420" spans="2:9" ht="20.100000000000001" customHeight="1" x14ac:dyDescent="0.25">
      <c r="B420" s="42"/>
      <c r="C420" s="43"/>
      <c r="D420" s="47"/>
      <c r="E420" s="48"/>
      <c r="F420" s="44"/>
      <c r="G420" s="47"/>
      <c r="H420" s="47"/>
      <c r="I420" s="51"/>
    </row>
    <row r="421" spans="2:9" ht="20.100000000000001" customHeight="1" x14ac:dyDescent="0.25">
      <c r="B421" s="42"/>
      <c r="C421" s="43"/>
      <c r="D421" s="47"/>
      <c r="E421" s="48"/>
      <c r="F421" s="44"/>
      <c r="G421" s="47"/>
      <c r="H421" s="47"/>
      <c r="I421" s="51"/>
    </row>
    <row r="422" spans="2:9" ht="20.100000000000001" customHeight="1" x14ac:dyDescent="0.25">
      <c r="B422" s="42"/>
      <c r="C422" s="43"/>
      <c r="D422" s="47"/>
      <c r="E422" s="48"/>
      <c r="F422" s="44"/>
      <c r="G422" s="47"/>
      <c r="H422" s="47"/>
      <c r="I422" s="51"/>
    </row>
    <row r="423" spans="2:9" ht="20.100000000000001" customHeight="1" x14ac:dyDescent="0.25">
      <c r="B423" s="42"/>
      <c r="C423" s="43"/>
      <c r="D423" s="47"/>
      <c r="E423" s="48"/>
      <c r="F423" s="44"/>
      <c r="G423" s="47"/>
      <c r="H423" s="47"/>
      <c r="I423" s="51"/>
    </row>
    <row r="424" spans="2:9" ht="20.100000000000001" customHeight="1" x14ac:dyDescent="0.25">
      <c r="B424" s="42"/>
      <c r="C424" s="43"/>
      <c r="D424" s="47"/>
      <c r="E424" s="48"/>
      <c r="F424" s="44"/>
      <c r="G424" s="47"/>
      <c r="H424" s="47"/>
      <c r="I424" s="51"/>
    </row>
    <row r="425" spans="2:9" ht="20.100000000000001" customHeight="1" x14ac:dyDescent="0.25">
      <c r="B425" s="42"/>
      <c r="C425" s="43"/>
      <c r="D425" s="47"/>
      <c r="E425" s="48"/>
      <c r="F425" s="44"/>
      <c r="G425" s="47"/>
      <c r="H425" s="47"/>
      <c r="I425" s="51"/>
    </row>
    <row r="426" spans="2:9" ht="20.100000000000001" customHeight="1" x14ac:dyDescent="0.25">
      <c r="B426" s="42"/>
      <c r="C426" s="43"/>
      <c r="D426" s="47"/>
      <c r="E426" s="48"/>
      <c r="F426" s="44"/>
      <c r="G426" s="47"/>
      <c r="H426" s="47"/>
      <c r="I426" s="51"/>
    </row>
    <row r="427" spans="2:9" ht="20.100000000000001" customHeight="1" x14ac:dyDescent="0.25">
      <c r="B427" s="42"/>
      <c r="C427" s="43"/>
      <c r="D427" s="47"/>
      <c r="E427" s="48"/>
      <c r="F427" s="44"/>
      <c r="G427" s="47"/>
      <c r="H427" s="47"/>
      <c r="I427" s="51"/>
    </row>
    <row r="428" spans="2:9" ht="20.100000000000001" customHeight="1" x14ac:dyDescent="0.25">
      <c r="B428" s="42"/>
      <c r="C428" s="43"/>
      <c r="D428" s="47"/>
      <c r="E428" s="48"/>
      <c r="F428" s="44"/>
      <c r="G428" s="47"/>
      <c r="H428" s="47"/>
      <c r="I428" s="51"/>
    </row>
    <row r="429" spans="2:9" ht="20.100000000000001" customHeight="1" x14ac:dyDescent="0.25">
      <c r="B429" s="42"/>
      <c r="C429" s="43"/>
      <c r="D429" s="47"/>
      <c r="E429" s="48"/>
      <c r="F429" s="44"/>
      <c r="G429" s="47"/>
      <c r="H429" s="47"/>
      <c r="I429" s="51"/>
    </row>
    <row r="430" spans="2:9" ht="20.100000000000001" customHeight="1" x14ac:dyDescent="0.25">
      <c r="B430" s="42"/>
      <c r="C430" s="43"/>
      <c r="D430" s="47"/>
      <c r="E430" s="48"/>
      <c r="F430" s="44"/>
      <c r="G430" s="47"/>
      <c r="H430" s="47"/>
      <c r="I430" s="51"/>
    </row>
    <row r="431" spans="2:9" ht="20.100000000000001" customHeight="1" x14ac:dyDescent="0.25">
      <c r="B431" s="42"/>
      <c r="C431" s="43"/>
      <c r="D431" s="47"/>
      <c r="E431" s="48"/>
      <c r="F431" s="44"/>
      <c r="G431" s="47"/>
      <c r="H431" s="47"/>
      <c r="I431" s="51"/>
    </row>
    <row r="432" spans="2:9" ht="20.100000000000001" customHeight="1" x14ac:dyDescent="0.25">
      <c r="B432" s="42"/>
      <c r="C432" s="43"/>
      <c r="D432" s="47"/>
      <c r="E432" s="48"/>
      <c r="F432" s="44"/>
      <c r="G432" s="47"/>
      <c r="H432" s="47"/>
      <c r="I432" s="51"/>
    </row>
    <row r="433" spans="2:9" ht="20.100000000000001" customHeight="1" x14ac:dyDescent="0.25">
      <c r="B433" s="42"/>
      <c r="C433" s="43"/>
      <c r="D433" s="47"/>
      <c r="E433" s="48"/>
      <c r="F433" s="44"/>
      <c r="G433" s="47"/>
      <c r="H433" s="47"/>
      <c r="I433" s="51"/>
    </row>
    <row r="434" spans="2:9" ht="20.100000000000001" customHeight="1" x14ac:dyDescent="0.25">
      <c r="B434" s="42"/>
      <c r="C434" s="43"/>
      <c r="D434" s="47"/>
      <c r="E434" s="48"/>
      <c r="F434" s="44"/>
      <c r="G434" s="47"/>
      <c r="H434" s="47"/>
      <c r="I434" s="51"/>
    </row>
    <row r="435" spans="2:9" ht="20.100000000000001" customHeight="1" x14ac:dyDescent="0.25">
      <c r="B435" s="42"/>
      <c r="C435" s="43"/>
      <c r="D435" s="47"/>
      <c r="E435" s="48"/>
      <c r="F435" s="44"/>
      <c r="G435" s="47"/>
      <c r="H435" s="47"/>
      <c r="I435" s="51"/>
    </row>
    <row r="436" spans="2:9" ht="20.100000000000001" customHeight="1" x14ac:dyDescent="0.25">
      <c r="B436" s="42"/>
      <c r="C436" s="43"/>
      <c r="D436" s="47"/>
      <c r="E436" s="48"/>
      <c r="F436" s="44"/>
      <c r="G436" s="47"/>
      <c r="H436" s="47"/>
      <c r="I436" s="51"/>
    </row>
    <row r="437" spans="2:9" ht="20.100000000000001" customHeight="1" x14ac:dyDescent="0.25">
      <c r="B437" s="42"/>
      <c r="C437" s="43"/>
      <c r="D437" s="47"/>
      <c r="E437" s="48"/>
      <c r="F437" s="44"/>
      <c r="G437" s="47"/>
      <c r="H437" s="47"/>
      <c r="I437" s="51"/>
    </row>
    <row r="438" spans="2:9" ht="20.100000000000001" customHeight="1" x14ac:dyDescent="0.25">
      <c r="B438" s="42"/>
      <c r="C438" s="43"/>
      <c r="D438" s="47"/>
      <c r="E438" s="48"/>
      <c r="F438" s="44"/>
      <c r="G438" s="47"/>
      <c r="H438" s="47"/>
      <c r="I438" s="51"/>
    </row>
    <row r="439" spans="2:9" ht="20.100000000000001" customHeight="1" x14ac:dyDescent="0.25">
      <c r="B439" s="42"/>
      <c r="C439" s="43"/>
      <c r="D439" s="47"/>
      <c r="E439" s="48"/>
      <c r="F439" s="44"/>
      <c r="G439" s="47"/>
      <c r="H439" s="47"/>
      <c r="I439" s="51"/>
    </row>
    <row r="440" spans="2:9" ht="20.100000000000001" customHeight="1" x14ac:dyDescent="0.25">
      <c r="B440" s="42"/>
      <c r="C440" s="43"/>
      <c r="D440" s="47"/>
      <c r="E440" s="48"/>
      <c r="F440" s="44"/>
      <c r="G440" s="47"/>
      <c r="H440" s="47"/>
      <c r="I440" s="51"/>
    </row>
    <row r="441" spans="2:9" ht="20.100000000000001" customHeight="1" x14ac:dyDescent="0.25">
      <c r="B441" s="42"/>
      <c r="C441" s="43"/>
      <c r="D441" s="47"/>
      <c r="E441" s="48"/>
      <c r="F441" s="44"/>
      <c r="G441" s="47"/>
      <c r="H441" s="47"/>
      <c r="I441" s="51"/>
    </row>
    <row r="442" spans="2:9" ht="20.100000000000001" customHeight="1" x14ac:dyDescent="0.25">
      <c r="B442" s="42"/>
      <c r="C442" s="43"/>
      <c r="D442" s="47"/>
      <c r="E442" s="48"/>
      <c r="F442" s="44"/>
      <c r="G442" s="47"/>
      <c r="H442" s="47"/>
      <c r="I442" s="51"/>
    </row>
    <row r="443" spans="2:9" ht="20.100000000000001" customHeight="1" x14ac:dyDescent="0.25">
      <c r="B443" s="42"/>
      <c r="C443" s="43"/>
      <c r="D443" s="47"/>
      <c r="E443" s="48"/>
      <c r="F443" s="44"/>
      <c r="G443" s="47"/>
      <c r="H443" s="47"/>
      <c r="I443" s="51"/>
    </row>
    <row r="444" spans="2:9" ht="20.100000000000001" customHeight="1" x14ac:dyDescent="0.25">
      <c r="B444" s="42"/>
      <c r="C444" s="43"/>
      <c r="D444" s="47"/>
      <c r="E444" s="48"/>
      <c r="F444" s="44"/>
      <c r="G444" s="47"/>
      <c r="H444" s="47"/>
      <c r="I444" s="51"/>
    </row>
    <row r="445" spans="2:9" ht="20.100000000000001" customHeight="1" x14ac:dyDescent="0.25">
      <c r="B445" s="42"/>
      <c r="C445" s="43"/>
      <c r="D445" s="47"/>
      <c r="E445" s="48"/>
      <c r="F445" s="44"/>
      <c r="G445" s="47"/>
      <c r="H445" s="47"/>
      <c r="I445" s="51"/>
    </row>
    <row r="446" spans="2:9" ht="20.100000000000001" customHeight="1" x14ac:dyDescent="0.25">
      <c r="B446" s="42"/>
      <c r="C446" s="43"/>
      <c r="D446" s="47"/>
      <c r="E446" s="48"/>
      <c r="F446" s="44"/>
      <c r="G446" s="47"/>
      <c r="H446" s="47"/>
      <c r="I446" s="51"/>
    </row>
    <row r="447" spans="2:9" ht="20.100000000000001" customHeight="1" x14ac:dyDescent="0.25">
      <c r="B447" s="42"/>
      <c r="C447" s="43"/>
      <c r="D447" s="47"/>
      <c r="E447" s="48"/>
      <c r="F447" s="44"/>
      <c r="G447" s="47"/>
      <c r="H447" s="47"/>
      <c r="I447" s="51"/>
    </row>
    <row r="448" spans="2:9" ht="20.100000000000001" customHeight="1" x14ac:dyDescent="0.25">
      <c r="B448" s="42"/>
      <c r="C448" s="43"/>
      <c r="D448" s="47"/>
      <c r="E448" s="48"/>
      <c r="F448" s="44"/>
      <c r="G448" s="47"/>
      <c r="H448" s="47"/>
      <c r="I448" s="51"/>
    </row>
    <row r="449" spans="2:9" ht="20.100000000000001" customHeight="1" x14ac:dyDescent="0.25">
      <c r="B449" s="42"/>
      <c r="C449" s="43"/>
      <c r="D449" s="47"/>
      <c r="E449" s="48"/>
      <c r="F449" s="44"/>
      <c r="G449" s="47"/>
      <c r="H449" s="47"/>
      <c r="I449" s="51"/>
    </row>
    <row r="450" spans="2:9" ht="20.100000000000001" customHeight="1" x14ac:dyDescent="0.25">
      <c r="B450" s="42"/>
      <c r="C450" s="43"/>
      <c r="D450" s="47"/>
      <c r="E450" s="48"/>
      <c r="F450" s="44"/>
      <c r="G450" s="47"/>
      <c r="H450" s="47"/>
      <c r="I450" s="51"/>
    </row>
    <row r="451" spans="2:9" ht="20.100000000000001" customHeight="1" x14ac:dyDescent="0.25">
      <c r="B451" s="42"/>
      <c r="C451" s="43"/>
      <c r="D451" s="47"/>
      <c r="E451" s="48"/>
      <c r="F451" s="44"/>
      <c r="G451" s="47"/>
      <c r="H451" s="47"/>
      <c r="I451" s="51"/>
    </row>
    <row r="452" spans="2:9" ht="20.100000000000001" customHeight="1" x14ac:dyDescent="0.25">
      <c r="B452" s="42"/>
      <c r="C452" s="43"/>
      <c r="D452" s="47"/>
      <c r="E452" s="48"/>
      <c r="F452" s="44"/>
      <c r="G452" s="47"/>
      <c r="H452" s="47"/>
      <c r="I452" s="51"/>
    </row>
    <row r="453" spans="2:9" ht="20.100000000000001" customHeight="1" x14ac:dyDescent="0.25">
      <c r="B453" s="42"/>
      <c r="C453" s="43"/>
      <c r="D453" s="47"/>
      <c r="E453" s="48"/>
      <c r="F453" s="44"/>
      <c r="G453" s="47"/>
      <c r="H453" s="47"/>
      <c r="I453" s="51"/>
    </row>
    <row r="454" spans="2:9" ht="20.100000000000001" customHeight="1" x14ac:dyDescent="0.25">
      <c r="B454" s="42"/>
      <c r="C454" s="43"/>
      <c r="D454" s="47"/>
      <c r="E454" s="48"/>
      <c r="F454" s="44"/>
      <c r="G454" s="47"/>
      <c r="H454" s="47"/>
      <c r="I454" s="51"/>
    </row>
    <row r="455" spans="2:9" ht="20.100000000000001" customHeight="1" x14ac:dyDescent="0.25">
      <c r="B455" s="42"/>
      <c r="C455" s="43"/>
      <c r="D455" s="47"/>
      <c r="E455" s="48"/>
      <c r="F455" s="44"/>
      <c r="G455" s="47"/>
      <c r="H455" s="47"/>
      <c r="I455" s="51"/>
    </row>
    <row r="456" spans="2:9" ht="20.100000000000001" customHeight="1" x14ac:dyDescent="0.25">
      <c r="B456" s="42"/>
      <c r="C456" s="43"/>
      <c r="D456" s="47"/>
      <c r="E456" s="48"/>
      <c r="F456" s="44"/>
      <c r="G456" s="47"/>
      <c r="H456" s="47"/>
      <c r="I456" s="51"/>
    </row>
    <row r="457" spans="2:9" ht="20.100000000000001" customHeight="1" x14ac:dyDescent="0.25">
      <c r="B457" s="42"/>
      <c r="C457" s="43"/>
      <c r="D457" s="47"/>
      <c r="E457" s="48"/>
      <c r="F457" s="44"/>
      <c r="G457" s="47"/>
      <c r="H457" s="47"/>
      <c r="I457" s="51"/>
    </row>
    <row r="458" spans="2:9" ht="20.100000000000001" customHeight="1" x14ac:dyDescent="0.25">
      <c r="B458" s="42"/>
      <c r="C458" s="43"/>
      <c r="D458" s="47"/>
      <c r="E458" s="48"/>
      <c r="F458" s="44"/>
      <c r="G458" s="47"/>
      <c r="H458" s="47"/>
      <c r="I458" s="51"/>
    </row>
    <row r="459" spans="2:9" ht="20.100000000000001" customHeight="1" x14ac:dyDescent="0.25">
      <c r="B459" s="42"/>
      <c r="C459" s="43"/>
      <c r="D459" s="47"/>
      <c r="E459" s="48"/>
      <c r="F459" s="44"/>
      <c r="G459" s="47"/>
      <c r="H459" s="47"/>
      <c r="I459" s="51"/>
    </row>
    <row r="460" spans="2:9" ht="20.100000000000001" customHeight="1" x14ac:dyDescent="0.25">
      <c r="B460" s="42"/>
      <c r="C460" s="43"/>
      <c r="D460" s="47"/>
      <c r="E460" s="48"/>
      <c r="F460" s="44"/>
      <c r="G460" s="47"/>
      <c r="H460" s="47"/>
      <c r="I460" s="51"/>
    </row>
    <row r="461" spans="2:9" ht="20.100000000000001" customHeight="1" x14ac:dyDescent="0.25">
      <c r="B461" s="42"/>
      <c r="C461" s="43"/>
      <c r="D461" s="47"/>
      <c r="E461" s="48"/>
      <c r="F461" s="44"/>
      <c r="G461" s="47"/>
      <c r="H461" s="47"/>
      <c r="I461" s="51"/>
    </row>
    <row r="462" spans="2:9" ht="20.100000000000001" customHeight="1" x14ac:dyDescent="0.25">
      <c r="B462" s="42"/>
      <c r="C462" s="43"/>
      <c r="D462" s="47"/>
      <c r="E462" s="48"/>
      <c r="F462" s="44"/>
      <c r="G462" s="47"/>
      <c r="H462" s="47"/>
      <c r="I462" s="51"/>
    </row>
    <row r="463" spans="2:9" ht="20.100000000000001" customHeight="1" x14ac:dyDescent="0.25">
      <c r="B463" s="42"/>
      <c r="C463" s="43"/>
      <c r="D463" s="47"/>
      <c r="E463" s="48"/>
      <c r="F463" s="44"/>
      <c r="G463" s="47"/>
      <c r="H463" s="47"/>
      <c r="I463" s="51"/>
    </row>
    <row r="464" spans="2:9" ht="20.100000000000001" customHeight="1" x14ac:dyDescent="0.25">
      <c r="B464" s="42"/>
      <c r="C464" s="43"/>
      <c r="D464" s="47"/>
      <c r="E464" s="48"/>
      <c r="F464" s="44"/>
      <c r="G464" s="47"/>
      <c r="H464" s="47"/>
      <c r="I464" s="51"/>
    </row>
    <row r="465" spans="2:9" ht="20.100000000000001" customHeight="1" x14ac:dyDescent="0.25">
      <c r="B465" s="42"/>
      <c r="C465" s="43"/>
      <c r="D465" s="47"/>
      <c r="E465" s="48"/>
      <c r="F465" s="44"/>
      <c r="G465" s="47"/>
      <c r="H465" s="47"/>
      <c r="I465" s="51"/>
    </row>
    <row r="466" spans="2:9" ht="20.100000000000001" customHeight="1" x14ac:dyDescent="0.25">
      <c r="B466" s="42"/>
      <c r="C466" s="43"/>
      <c r="D466" s="47"/>
      <c r="E466" s="48"/>
      <c r="F466" s="44"/>
      <c r="G466" s="47"/>
      <c r="H466" s="47"/>
      <c r="I466" s="51"/>
    </row>
    <row r="467" spans="2:9" ht="20.100000000000001" customHeight="1" x14ac:dyDescent="0.25">
      <c r="B467" s="42"/>
      <c r="C467" s="43"/>
      <c r="D467" s="47"/>
      <c r="E467" s="48"/>
      <c r="F467" s="44"/>
      <c r="G467" s="47"/>
      <c r="H467" s="47"/>
      <c r="I467" s="51"/>
    </row>
    <row r="468" spans="2:9" ht="20.100000000000001" customHeight="1" x14ac:dyDescent="0.25">
      <c r="B468" s="42"/>
      <c r="C468" s="43"/>
      <c r="D468" s="47"/>
      <c r="E468" s="48"/>
      <c r="F468" s="44"/>
      <c r="G468" s="47"/>
      <c r="H468" s="47"/>
      <c r="I468" s="51"/>
    </row>
    <row r="469" spans="2:9" ht="20.100000000000001" customHeight="1" x14ac:dyDescent="0.25">
      <c r="B469" s="42"/>
      <c r="C469" s="43"/>
      <c r="D469" s="47"/>
      <c r="E469" s="48"/>
      <c r="F469" s="44"/>
      <c r="G469" s="47"/>
      <c r="H469" s="47"/>
      <c r="I469" s="51"/>
    </row>
    <row r="470" spans="2:9" ht="20.100000000000001" customHeight="1" x14ac:dyDescent="0.25">
      <c r="B470" s="42"/>
      <c r="C470" s="43"/>
      <c r="D470" s="47"/>
      <c r="E470" s="48"/>
      <c r="F470" s="44"/>
      <c r="G470" s="47"/>
      <c r="H470" s="47"/>
      <c r="I470" s="51"/>
    </row>
    <row r="471" spans="2:9" ht="20.100000000000001" customHeight="1" x14ac:dyDescent="0.25">
      <c r="B471" s="42"/>
      <c r="C471" s="43"/>
      <c r="D471" s="47"/>
      <c r="E471" s="48"/>
      <c r="F471" s="44"/>
      <c r="G471" s="47"/>
      <c r="H471" s="47"/>
      <c r="I471" s="51"/>
    </row>
    <row r="472" spans="2:9" ht="20.100000000000001" customHeight="1" x14ac:dyDescent="0.25">
      <c r="B472" s="42"/>
      <c r="C472" s="43"/>
      <c r="D472" s="47"/>
      <c r="E472" s="48"/>
      <c r="F472" s="44"/>
      <c r="G472" s="47"/>
      <c r="H472" s="47"/>
      <c r="I472" s="51"/>
    </row>
    <row r="473" spans="2:9" ht="20.100000000000001" customHeight="1" x14ac:dyDescent="0.25">
      <c r="B473" s="42"/>
      <c r="C473" s="43"/>
      <c r="D473" s="47"/>
      <c r="E473" s="48"/>
      <c r="F473" s="44"/>
      <c r="G473" s="47"/>
      <c r="H473" s="47"/>
      <c r="I473" s="51"/>
    </row>
    <row r="474" spans="2:9" ht="20.100000000000001" customHeight="1" x14ac:dyDescent="0.25">
      <c r="B474" s="42"/>
      <c r="C474" s="43"/>
      <c r="D474" s="47"/>
      <c r="E474" s="48"/>
      <c r="F474" s="44"/>
      <c r="G474" s="47"/>
      <c r="H474" s="47"/>
      <c r="I474" s="51"/>
    </row>
    <row r="475" spans="2:9" ht="20.100000000000001" customHeight="1" x14ac:dyDescent="0.25">
      <c r="B475" s="42"/>
      <c r="C475" s="43"/>
      <c r="D475" s="47"/>
      <c r="E475" s="48"/>
      <c r="F475" s="44"/>
      <c r="G475" s="47"/>
      <c r="H475" s="47"/>
      <c r="I475" s="51"/>
    </row>
    <row r="476" spans="2:9" ht="20.100000000000001" customHeight="1" x14ac:dyDescent="0.25">
      <c r="B476" s="42"/>
      <c r="C476" s="43"/>
      <c r="D476" s="47"/>
      <c r="E476" s="48"/>
      <c r="F476" s="44"/>
      <c r="G476" s="47"/>
      <c r="H476" s="47"/>
      <c r="I476" s="51"/>
    </row>
    <row r="477" spans="2:9" ht="20.100000000000001" customHeight="1" x14ac:dyDescent="0.25">
      <c r="B477" s="42"/>
      <c r="C477" s="43"/>
      <c r="D477" s="47"/>
      <c r="E477" s="48"/>
      <c r="F477" s="44"/>
      <c r="G477" s="47"/>
      <c r="H477" s="47"/>
      <c r="I477" s="51"/>
    </row>
    <row r="478" spans="2:9" ht="20.100000000000001" customHeight="1" x14ac:dyDescent="0.25">
      <c r="B478" s="42"/>
      <c r="C478" s="43"/>
      <c r="D478" s="47"/>
      <c r="E478" s="48"/>
      <c r="F478" s="44"/>
      <c r="G478" s="47"/>
      <c r="H478" s="47"/>
      <c r="I478" s="51"/>
    </row>
    <row r="479" spans="2:9" ht="20.100000000000001" customHeight="1" x14ac:dyDescent="0.25">
      <c r="B479" s="42"/>
      <c r="C479" s="43"/>
      <c r="D479" s="47"/>
      <c r="E479" s="48"/>
      <c r="F479" s="44"/>
      <c r="G479" s="47"/>
      <c r="H479" s="47"/>
      <c r="I479" s="51"/>
    </row>
    <row r="480" spans="2:9" ht="20.100000000000001" customHeight="1" x14ac:dyDescent="0.25">
      <c r="B480" s="42"/>
      <c r="C480" s="43"/>
      <c r="D480" s="47"/>
      <c r="E480" s="48"/>
      <c r="F480" s="44"/>
      <c r="G480" s="47"/>
      <c r="H480" s="47"/>
      <c r="I480" s="51"/>
    </row>
    <row r="481" spans="2:9" ht="20.100000000000001" customHeight="1" x14ac:dyDescent="0.25">
      <c r="B481" s="42"/>
      <c r="C481" s="43"/>
      <c r="D481" s="47"/>
      <c r="E481" s="48"/>
      <c r="F481" s="44"/>
      <c r="G481" s="47"/>
      <c r="H481" s="47"/>
      <c r="I481" s="51"/>
    </row>
    <row r="482" spans="2:9" ht="20.100000000000001" customHeight="1" x14ac:dyDescent="0.25">
      <c r="B482" s="42"/>
      <c r="C482" s="43"/>
      <c r="D482" s="47"/>
      <c r="E482" s="48"/>
      <c r="F482" s="44"/>
      <c r="G482" s="47"/>
      <c r="H482" s="47"/>
      <c r="I482" s="51"/>
    </row>
    <row r="483" spans="2:9" ht="20.100000000000001" customHeight="1" x14ac:dyDescent="0.25">
      <c r="B483" s="42"/>
      <c r="C483" s="43"/>
      <c r="D483" s="47"/>
      <c r="E483" s="48"/>
      <c r="F483" s="44"/>
      <c r="G483" s="47"/>
      <c r="H483" s="47"/>
      <c r="I483" s="51"/>
    </row>
    <row r="484" spans="2:9" ht="20.100000000000001" customHeight="1" x14ac:dyDescent="0.25">
      <c r="B484" s="42"/>
      <c r="C484" s="43"/>
      <c r="D484" s="47"/>
      <c r="E484" s="48"/>
      <c r="F484" s="44"/>
      <c r="G484" s="47"/>
      <c r="H484" s="47"/>
      <c r="I484" s="51"/>
    </row>
    <row r="485" spans="2:9" ht="20.100000000000001" customHeight="1" x14ac:dyDescent="0.25">
      <c r="B485" s="42"/>
      <c r="C485" s="43"/>
      <c r="D485" s="47"/>
      <c r="E485" s="48"/>
      <c r="F485" s="44"/>
      <c r="G485" s="47"/>
      <c r="H485" s="47"/>
      <c r="I485" s="51"/>
    </row>
    <row r="486" spans="2:9" ht="20.100000000000001" customHeight="1" x14ac:dyDescent="0.25">
      <c r="B486" s="42"/>
      <c r="C486" s="43"/>
      <c r="D486" s="47"/>
      <c r="E486" s="48"/>
      <c r="F486" s="44"/>
      <c r="G486" s="47"/>
      <c r="H486" s="47"/>
      <c r="I486" s="51"/>
    </row>
    <row r="487" spans="2:9" ht="20.100000000000001" customHeight="1" x14ac:dyDescent="0.25">
      <c r="B487" s="42"/>
      <c r="C487" s="43"/>
      <c r="D487" s="47"/>
      <c r="E487" s="48"/>
      <c r="F487" s="44"/>
      <c r="G487" s="47"/>
      <c r="H487" s="47"/>
      <c r="I487" s="51"/>
    </row>
    <row r="488" spans="2:9" ht="20.100000000000001" customHeight="1" x14ac:dyDescent="0.25">
      <c r="B488" s="42"/>
      <c r="C488" s="43"/>
      <c r="D488" s="47"/>
      <c r="E488" s="48"/>
      <c r="F488" s="44"/>
      <c r="G488" s="47"/>
      <c r="H488" s="47"/>
      <c r="I488" s="51"/>
    </row>
    <row r="489" spans="2:9" ht="20.100000000000001" customHeight="1" x14ac:dyDescent="0.25">
      <c r="B489" s="42"/>
      <c r="C489" s="43"/>
      <c r="D489" s="47"/>
      <c r="E489" s="48"/>
      <c r="F489" s="44"/>
      <c r="G489" s="47"/>
      <c r="H489" s="47"/>
      <c r="I489" s="51"/>
    </row>
    <row r="490" spans="2:9" ht="20.100000000000001" customHeight="1" x14ac:dyDescent="0.25">
      <c r="B490" s="42"/>
      <c r="C490" s="43"/>
      <c r="D490" s="47"/>
      <c r="E490" s="48"/>
      <c r="F490" s="44"/>
      <c r="G490" s="47"/>
      <c r="H490" s="47"/>
      <c r="I490" s="51"/>
    </row>
    <row r="491" spans="2:9" ht="20.100000000000001" customHeight="1" x14ac:dyDescent="0.25">
      <c r="B491" s="42"/>
      <c r="C491" s="43"/>
      <c r="D491" s="47"/>
      <c r="E491" s="48"/>
      <c r="F491" s="44"/>
      <c r="G491" s="47"/>
      <c r="H491" s="47"/>
      <c r="I491" s="51"/>
    </row>
    <row r="492" spans="2:9" ht="20.100000000000001" customHeight="1" x14ac:dyDescent="0.25">
      <c r="B492" s="42"/>
      <c r="C492" s="43"/>
      <c r="D492" s="47"/>
      <c r="E492" s="48"/>
      <c r="F492" s="44"/>
      <c r="G492" s="47"/>
      <c r="H492" s="47"/>
      <c r="I492" s="51"/>
    </row>
    <row r="493" spans="2:9" ht="20.100000000000001" customHeight="1" x14ac:dyDescent="0.25">
      <c r="B493" s="42"/>
      <c r="C493" s="43"/>
      <c r="D493" s="47"/>
      <c r="E493" s="48"/>
      <c r="F493" s="44"/>
      <c r="G493" s="47"/>
      <c r="H493" s="47"/>
      <c r="I493" s="51"/>
    </row>
    <row r="494" spans="2:9" ht="20.100000000000001" customHeight="1" x14ac:dyDescent="0.25">
      <c r="B494" s="42"/>
      <c r="C494" s="43"/>
      <c r="D494" s="47"/>
      <c r="E494" s="48"/>
      <c r="F494" s="44"/>
      <c r="G494" s="47"/>
      <c r="H494" s="47"/>
      <c r="I494" s="51"/>
    </row>
    <row r="495" spans="2:9" ht="20.100000000000001" customHeight="1" x14ac:dyDescent="0.25">
      <c r="B495" s="42"/>
      <c r="C495" s="43"/>
      <c r="D495" s="47"/>
      <c r="E495" s="48"/>
      <c r="F495" s="44"/>
      <c r="G495" s="47"/>
      <c r="H495" s="47"/>
      <c r="I495" s="51"/>
    </row>
    <row r="496" spans="2:9" ht="20.100000000000001" customHeight="1" x14ac:dyDescent="0.25">
      <c r="B496" s="42"/>
      <c r="C496" s="43"/>
      <c r="D496" s="47"/>
      <c r="E496" s="48"/>
      <c r="F496" s="44"/>
      <c r="G496" s="47"/>
      <c r="H496" s="47"/>
      <c r="I496" s="51"/>
    </row>
    <row r="497" spans="2:9" ht="20.100000000000001" customHeight="1" x14ac:dyDescent="0.25">
      <c r="B497" s="42"/>
      <c r="C497" s="43"/>
      <c r="D497" s="47"/>
      <c r="E497" s="48"/>
      <c r="F497" s="44"/>
      <c r="G497" s="47"/>
      <c r="H497" s="47"/>
      <c r="I497" s="51"/>
    </row>
    <row r="498" spans="2:9" ht="20.100000000000001" customHeight="1" x14ac:dyDescent="0.25">
      <c r="B498" s="42"/>
      <c r="C498" s="43"/>
      <c r="D498" s="47"/>
      <c r="E498" s="48"/>
      <c r="F498" s="44"/>
      <c r="G498" s="47"/>
      <c r="H498" s="47"/>
      <c r="I498" s="51"/>
    </row>
    <row r="499" spans="2:9" ht="20.100000000000001" customHeight="1" x14ac:dyDescent="0.25">
      <c r="B499" s="42"/>
      <c r="C499" s="43"/>
      <c r="D499" s="47"/>
      <c r="E499" s="48"/>
      <c r="F499" s="44"/>
      <c r="G499" s="47"/>
      <c r="H499" s="47"/>
      <c r="I499" s="51"/>
    </row>
    <row r="500" spans="2:9" ht="20.100000000000001" customHeight="1" x14ac:dyDescent="0.25">
      <c r="B500" s="42"/>
      <c r="C500" s="43"/>
      <c r="D500" s="47"/>
      <c r="E500" s="48"/>
      <c r="F500" s="44"/>
      <c r="G500" s="47"/>
      <c r="H500" s="47"/>
      <c r="I500" s="51"/>
    </row>
    <row r="501" spans="2:9" ht="20.100000000000001" customHeight="1" x14ac:dyDescent="0.25">
      <c r="B501" s="42"/>
      <c r="C501" s="43"/>
      <c r="D501" s="47"/>
      <c r="E501" s="48"/>
      <c r="F501" s="44"/>
      <c r="G501" s="47"/>
      <c r="H501" s="47"/>
      <c r="I501" s="51"/>
    </row>
    <row r="502" spans="2:9" ht="20.100000000000001" customHeight="1" x14ac:dyDescent="0.25">
      <c r="B502" s="42"/>
      <c r="C502" s="43"/>
      <c r="D502" s="47"/>
      <c r="E502" s="48"/>
      <c r="F502" s="44"/>
      <c r="G502" s="47"/>
      <c r="H502" s="47"/>
      <c r="I502" s="51"/>
    </row>
    <row r="503" spans="2:9" ht="20.100000000000001" customHeight="1" x14ac:dyDescent="0.25">
      <c r="B503" s="42"/>
      <c r="C503" s="43"/>
      <c r="D503" s="47"/>
      <c r="E503" s="48"/>
      <c r="F503" s="44"/>
      <c r="G503" s="47"/>
      <c r="H503" s="47"/>
      <c r="I503" s="51"/>
    </row>
    <row r="504" spans="2:9" ht="20.100000000000001" customHeight="1" x14ac:dyDescent="0.25">
      <c r="B504" s="42"/>
      <c r="C504" s="43"/>
      <c r="D504" s="47"/>
      <c r="E504" s="48"/>
      <c r="F504" s="44"/>
      <c r="G504" s="47"/>
      <c r="H504" s="47"/>
      <c r="I504" s="51"/>
    </row>
    <row r="505" spans="2:9" ht="20.100000000000001" customHeight="1" x14ac:dyDescent="0.25">
      <c r="B505" s="42"/>
      <c r="C505" s="43"/>
      <c r="D505" s="47"/>
      <c r="E505" s="48"/>
      <c r="F505" s="44"/>
      <c r="G505" s="47"/>
      <c r="H505" s="47"/>
      <c r="I505" s="51"/>
    </row>
    <row r="506" spans="2:9" ht="20.100000000000001" customHeight="1" x14ac:dyDescent="0.25">
      <c r="B506" s="42"/>
      <c r="C506" s="43"/>
      <c r="D506" s="47"/>
      <c r="E506" s="48"/>
      <c r="F506" s="44"/>
      <c r="G506" s="47"/>
      <c r="H506" s="47"/>
      <c r="I506" s="51"/>
    </row>
    <row r="507" spans="2:9" ht="20.100000000000001" customHeight="1" x14ac:dyDescent="0.25">
      <c r="B507" s="42"/>
      <c r="C507" s="43"/>
      <c r="D507" s="47"/>
      <c r="E507" s="48"/>
      <c r="F507" s="44"/>
      <c r="G507" s="47"/>
      <c r="H507" s="47"/>
      <c r="I507" s="51"/>
    </row>
    <row r="508" spans="2:9" ht="20.100000000000001" customHeight="1" x14ac:dyDescent="0.25">
      <c r="B508" s="42"/>
      <c r="C508" s="43"/>
      <c r="D508" s="47"/>
      <c r="E508" s="48"/>
      <c r="F508" s="44"/>
      <c r="G508" s="47"/>
      <c r="H508" s="47"/>
      <c r="I508" s="51"/>
    </row>
    <row r="509" spans="2:9" ht="20.100000000000001" customHeight="1" x14ac:dyDescent="0.25">
      <c r="B509" s="42"/>
      <c r="C509" s="43"/>
      <c r="D509" s="47"/>
      <c r="E509" s="48"/>
      <c r="F509" s="44"/>
      <c r="G509" s="47"/>
      <c r="H509" s="47"/>
      <c r="I509" s="51"/>
    </row>
    <row r="510" spans="2:9" ht="20.100000000000001" customHeight="1" x14ac:dyDescent="0.25">
      <c r="B510" s="42"/>
      <c r="C510" s="43"/>
      <c r="D510" s="47"/>
      <c r="E510" s="48"/>
      <c r="F510" s="44"/>
      <c r="G510" s="47"/>
      <c r="H510" s="47"/>
      <c r="I510" s="51"/>
    </row>
    <row r="511" spans="2:9" ht="20.100000000000001" customHeight="1" x14ac:dyDescent="0.25">
      <c r="B511" s="42"/>
      <c r="C511" s="43"/>
      <c r="D511" s="47"/>
      <c r="E511" s="48"/>
      <c r="F511" s="44"/>
      <c r="G511" s="47"/>
      <c r="H511" s="47"/>
      <c r="I511" s="51"/>
    </row>
    <row r="512" spans="2:9" ht="20.100000000000001" customHeight="1" x14ac:dyDescent="0.25">
      <c r="B512" s="42"/>
      <c r="C512" s="43"/>
      <c r="D512" s="47"/>
      <c r="E512" s="48"/>
      <c r="F512" s="44"/>
      <c r="G512" s="47"/>
      <c r="H512" s="47"/>
      <c r="I512" s="51"/>
    </row>
    <row r="513" spans="2:9" ht="20.100000000000001" customHeight="1" x14ac:dyDescent="0.25">
      <c r="B513" s="42"/>
      <c r="C513" s="43"/>
      <c r="D513" s="47"/>
      <c r="E513" s="48"/>
      <c r="F513" s="44"/>
      <c r="G513" s="47"/>
      <c r="H513" s="47"/>
      <c r="I513" s="51"/>
    </row>
    <row r="514" spans="2:9" ht="20.100000000000001" customHeight="1" x14ac:dyDescent="0.25">
      <c r="B514" s="42"/>
      <c r="C514" s="43"/>
      <c r="D514" s="47"/>
      <c r="E514" s="48"/>
      <c r="F514" s="44"/>
      <c r="G514" s="47"/>
      <c r="H514" s="47"/>
      <c r="I514" s="51"/>
    </row>
    <row r="515" spans="2:9" ht="20.100000000000001" customHeight="1" x14ac:dyDescent="0.25">
      <c r="B515" s="42"/>
      <c r="C515" s="43"/>
      <c r="D515" s="47"/>
      <c r="E515" s="48"/>
      <c r="F515" s="44"/>
      <c r="G515" s="47"/>
      <c r="H515" s="47"/>
      <c r="I515" s="51"/>
    </row>
    <row r="516" spans="2:9" ht="20.100000000000001" customHeight="1" x14ac:dyDescent="0.25">
      <c r="B516" s="42"/>
      <c r="C516" s="43"/>
      <c r="D516" s="47"/>
      <c r="E516" s="48"/>
      <c r="F516" s="44"/>
      <c r="G516" s="47"/>
      <c r="H516" s="47"/>
      <c r="I516" s="51"/>
    </row>
    <row r="517" spans="2:9" ht="20.100000000000001" customHeight="1" x14ac:dyDescent="0.25">
      <c r="B517" s="42"/>
      <c r="C517" s="43"/>
      <c r="D517" s="47"/>
      <c r="E517" s="48"/>
      <c r="F517" s="44"/>
      <c r="G517" s="47"/>
      <c r="H517" s="47"/>
      <c r="I517" s="51"/>
    </row>
    <row r="518" spans="2:9" ht="20.100000000000001" customHeight="1" x14ac:dyDescent="0.25">
      <c r="B518" s="42"/>
      <c r="C518" s="43"/>
      <c r="D518" s="47"/>
      <c r="E518" s="48"/>
      <c r="F518" s="44"/>
      <c r="G518" s="47"/>
      <c r="H518" s="47"/>
      <c r="I518" s="51"/>
    </row>
    <row r="519" spans="2:9" ht="20.100000000000001" customHeight="1" x14ac:dyDescent="0.25">
      <c r="B519" s="42"/>
      <c r="C519" s="43"/>
      <c r="D519" s="47"/>
      <c r="E519" s="48"/>
      <c r="F519" s="44"/>
      <c r="G519" s="47"/>
      <c r="H519" s="47"/>
      <c r="I519" s="51"/>
    </row>
    <row r="520" spans="2:9" ht="20.100000000000001" customHeight="1" x14ac:dyDescent="0.25">
      <c r="B520" s="42"/>
      <c r="C520" s="43"/>
      <c r="D520" s="47"/>
      <c r="E520" s="48"/>
      <c r="F520" s="44"/>
      <c r="G520" s="47"/>
      <c r="H520" s="47"/>
      <c r="I520" s="51"/>
    </row>
    <row r="521" spans="2:9" ht="20.100000000000001" customHeight="1" x14ac:dyDescent="0.25">
      <c r="B521" s="42"/>
      <c r="C521" s="43"/>
      <c r="D521" s="47"/>
      <c r="E521" s="48"/>
      <c r="F521" s="44"/>
      <c r="G521" s="47"/>
      <c r="H521" s="47"/>
      <c r="I521" s="51"/>
    </row>
    <row r="522" spans="2:9" ht="20.100000000000001" customHeight="1" x14ac:dyDescent="0.25">
      <c r="B522" s="42"/>
      <c r="C522" s="43"/>
      <c r="D522" s="47"/>
      <c r="E522" s="48"/>
      <c r="F522" s="44"/>
      <c r="G522" s="47"/>
      <c r="H522" s="47"/>
      <c r="I522" s="51"/>
    </row>
    <row r="523" spans="2:9" ht="20.100000000000001" customHeight="1" x14ac:dyDescent="0.25">
      <c r="B523" s="42"/>
      <c r="C523" s="43"/>
      <c r="D523" s="47"/>
      <c r="E523" s="48"/>
      <c r="F523" s="44"/>
      <c r="G523" s="47"/>
      <c r="H523" s="47"/>
      <c r="I523" s="51"/>
    </row>
    <row r="524" spans="2:9" ht="20.100000000000001" customHeight="1" x14ac:dyDescent="0.25">
      <c r="B524" s="42"/>
      <c r="C524" s="43"/>
      <c r="D524" s="47"/>
      <c r="E524" s="48"/>
      <c r="F524" s="44"/>
      <c r="G524" s="47"/>
      <c r="H524" s="47"/>
      <c r="I524" s="51"/>
    </row>
    <row r="525" spans="2:9" ht="20.100000000000001" customHeight="1" x14ac:dyDescent="0.25">
      <c r="B525" s="42"/>
      <c r="C525" s="43"/>
      <c r="D525" s="47"/>
      <c r="E525" s="48"/>
      <c r="F525" s="44"/>
      <c r="G525" s="47"/>
      <c r="H525" s="47"/>
      <c r="I525" s="51"/>
    </row>
    <row r="526" spans="2:9" ht="20.100000000000001" customHeight="1" x14ac:dyDescent="0.25">
      <c r="B526" s="42"/>
      <c r="C526" s="43"/>
      <c r="D526" s="47"/>
      <c r="E526" s="48"/>
      <c r="F526" s="44"/>
      <c r="G526" s="47"/>
      <c r="H526" s="47"/>
      <c r="I526" s="51"/>
    </row>
    <row r="527" spans="2:9" ht="20.100000000000001" customHeight="1" x14ac:dyDescent="0.25">
      <c r="B527" s="42"/>
      <c r="C527" s="43"/>
      <c r="D527" s="47"/>
      <c r="E527" s="48"/>
      <c r="F527" s="44"/>
      <c r="G527" s="47"/>
      <c r="H527" s="47"/>
      <c r="I527" s="51"/>
    </row>
    <row r="528" spans="2:9" ht="20.100000000000001" customHeight="1" x14ac:dyDescent="0.25">
      <c r="B528" s="42"/>
      <c r="C528" s="43"/>
      <c r="D528" s="47"/>
      <c r="E528" s="48"/>
      <c r="F528" s="44"/>
      <c r="G528" s="47"/>
      <c r="H528" s="47"/>
      <c r="I528" s="51"/>
    </row>
    <row r="529" spans="2:9" ht="20.100000000000001" customHeight="1" x14ac:dyDescent="0.25">
      <c r="B529" s="42"/>
      <c r="C529" s="43"/>
      <c r="D529" s="47"/>
      <c r="E529" s="48"/>
      <c r="F529" s="44"/>
      <c r="G529" s="47"/>
      <c r="H529" s="47"/>
      <c r="I529" s="51"/>
    </row>
    <row r="530" spans="2:9" ht="20.100000000000001" customHeight="1" x14ac:dyDescent="0.25">
      <c r="B530" s="42"/>
      <c r="C530" s="43"/>
      <c r="D530" s="47"/>
      <c r="E530" s="48"/>
      <c r="F530" s="44"/>
      <c r="G530" s="47"/>
      <c r="H530" s="47"/>
      <c r="I530" s="51"/>
    </row>
    <row r="531" spans="2:9" ht="20.100000000000001" customHeight="1" x14ac:dyDescent="0.25">
      <c r="B531" s="42"/>
      <c r="C531" s="43"/>
      <c r="D531" s="47"/>
      <c r="E531" s="48"/>
      <c r="F531" s="44"/>
      <c r="G531" s="47"/>
      <c r="H531" s="47"/>
      <c r="I531" s="51"/>
    </row>
    <row r="532" spans="2:9" ht="20.100000000000001" customHeight="1" x14ac:dyDescent="0.25">
      <c r="B532" s="42"/>
      <c r="C532" s="43"/>
      <c r="D532" s="47"/>
      <c r="E532" s="48"/>
      <c r="F532" s="44"/>
      <c r="G532" s="47"/>
      <c r="H532" s="47"/>
      <c r="I532" s="51"/>
    </row>
    <row r="533" spans="2:9" ht="20.100000000000001" customHeight="1" x14ac:dyDescent="0.25">
      <c r="B533" s="42"/>
      <c r="C533" s="43"/>
      <c r="D533" s="47"/>
      <c r="E533" s="48"/>
      <c r="F533" s="44"/>
      <c r="G533" s="47"/>
      <c r="H533" s="47"/>
      <c r="I533" s="51"/>
    </row>
    <row r="534" spans="2:9" ht="20.100000000000001" customHeight="1" x14ac:dyDescent="0.25">
      <c r="B534" s="42"/>
      <c r="C534" s="43"/>
      <c r="D534" s="47"/>
      <c r="E534" s="48"/>
      <c r="F534" s="44"/>
      <c r="G534" s="47"/>
      <c r="H534" s="47"/>
      <c r="I534" s="51"/>
    </row>
    <row r="535" spans="2:9" ht="20.100000000000001" customHeight="1" x14ac:dyDescent="0.25">
      <c r="B535" s="42"/>
      <c r="C535" s="43"/>
      <c r="D535" s="47"/>
      <c r="E535" s="48"/>
      <c r="F535" s="44"/>
      <c r="G535" s="47"/>
      <c r="H535" s="47"/>
      <c r="I535" s="51"/>
    </row>
    <row r="536" spans="2:9" ht="20.100000000000001" customHeight="1" x14ac:dyDescent="0.25">
      <c r="B536" s="42"/>
      <c r="C536" s="43"/>
      <c r="D536" s="47"/>
      <c r="E536" s="48"/>
      <c r="F536" s="44"/>
      <c r="G536" s="47"/>
      <c r="H536" s="47"/>
      <c r="I536" s="51"/>
    </row>
    <row r="537" spans="2:9" ht="20.100000000000001" customHeight="1" x14ac:dyDescent="0.25">
      <c r="B537" s="42"/>
      <c r="C537" s="43"/>
      <c r="D537" s="47"/>
      <c r="E537" s="48"/>
      <c r="F537" s="44"/>
      <c r="G537" s="47"/>
      <c r="H537" s="47"/>
      <c r="I537" s="51"/>
    </row>
    <row r="538" spans="2:9" ht="20.100000000000001" customHeight="1" x14ac:dyDescent="0.25">
      <c r="B538" s="42"/>
      <c r="C538" s="43"/>
      <c r="D538" s="47"/>
      <c r="E538" s="48"/>
      <c r="F538" s="44"/>
      <c r="G538" s="47"/>
      <c r="H538" s="47"/>
      <c r="I538" s="51"/>
    </row>
    <row r="539" spans="2:9" ht="20.100000000000001" customHeight="1" x14ac:dyDescent="0.25">
      <c r="B539" s="42"/>
      <c r="C539" s="43"/>
      <c r="D539" s="47"/>
      <c r="E539" s="48"/>
      <c r="F539" s="44"/>
      <c r="G539" s="47"/>
      <c r="H539" s="47"/>
      <c r="I539" s="51"/>
    </row>
    <row r="540" spans="2:9" ht="20.100000000000001" customHeight="1" x14ac:dyDescent="0.25">
      <c r="B540" s="42"/>
      <c r="C540" s="43"/>
      <c r="D540" s="47"/>
      <c r="E540" s="48"/>
      <c r="F540" s="44"/>
      <c r="G540" s="47"/>
      <c r="H540" s="47"/>
      <c r="I540" s="51"/>
    </row>
    <row r="541" spans="2:9" ht="20.100000000000001" customHeight="1" x14ac:dyDescent="0.25">
      <c r="B541" s="42"/>
      <c r="C541" s="43"/>
      <c r="D541" s="47"/>
      <c r="E541" s="48"/>
      <c r="F541" s="44"/>
      <c r="G541" s="47"/>
      <c r="H541" s="47"/>
      <c r="I541" s="51"/>
    </row>
    <row r="542" spans="2:9" ht="20.100000000000001" customHeight="1" x14ac:dyDescent="0.25">
      <c r="B542" s="42"/>
      <c r="C542" s="43"/>
      <c r="D542" s="47"/>
      <c r="E542" s="48"/>
      <c r="F542" s="44"/>
      <c r="G542" s="47"/>
      <c r="H542" s="47"/>
      <c r="I542" s="51"/>
    </row>
    <row r="543" spans="2:9" ht="20.100000000000001" customHeight="1" x14ac:dyDescent="0.25">
      <c r="B543" s="42"/>
      <c r="C543" s="43"/>
      <c r="D543" s="47"/>
      <c r="E543" s="48"/>
      <c r="F543" s="44"/>
      <c r="G543" s="47"/>
      <c r="H543" s="47"/>
      <c r="I543" s="51"/>
    </row>
    <row r="544" spans="2:9" ht="20.100000000000001" customHeight="1" x14ac:dyDescent="0.25">
      <c r="B544" s="42"/>
      <c r="C544" s="43"/>
      <c r="D544" s="47"/>
      <c r="E544" s="48"/>
      <c r="F544" s="44"/>
      <c r="G544" s="47"/>
      <c r="H544" s="47"/>
      <c r="I544" s="51"/>
    </row>
    <row r="545" spans="2:9" ht="20.100000000000001" customHeight="1" x14ac:dyDescent="0.25">
      <c r="B545" s="42"/>
      <c r="C545" s="43"/>
      <c r="D545" s="47"/>
      <c r="E545" s="48"/>
      <c r="F545" s="44"/>
      <c r="G545" s="47"/>
      <c r="H545" s="47"/>
      <c r="I545" s="51"/>
    </row>
    <row r="546" spans="2:9" ht="20.100000000000001" customHeight="1" x14ac:dyDescent="0.25">
      <c r="B546" s="42"/>
      <c r="C546" s="43"/>
      <c r="D546" s="47"/>
      <c r="E546" s="48"/>
      <c r="F546" s="44"/>
      <c r="G546" s="47"/>
      <c r="H546" s="47"/>
      <c r="I546" s="51"/>
    </row>
    <row r="547" spans="2:9" ht="20.100000000000001" customHeight="1" x14ac:dyDescent="0.25">
      <c r="B547" s="42"/>
      <c r="C547" s="43"/>
      <c r="D547" s="47"/>
      <c r="E547" s="48"/>
      <c r="F547" s="44"/>
      <c r="G547" s="47"/>
      <c r="H547" s="47"/>
      <c r="I547" s="51"/>
    </row>
    <row r="548" spans="2:9" ht="20.100000000000001" customHeight="1" x14ac:dyDescent="0.25">
      <c r="B548" s="42"/>
      <c r="C548" s="43"/>
      <c r="D548" s="47"/>
      <c r="E548" s="48"/>
      <c r="F548" s="44"/>
      <c r="G548" s="47"/>
      <c r="H548" s="47"/>
      <c r="I548" s="51"/>
    </row>
    <row r="549" spans="2:9" ht="20.100000000000001" customHeight="1" x14ac:dyDescent="0.25">
      <c r="B549" s="42"/>
      <c r="C549" s="43"/>
      <c r="D549" s="47"/>
      <c r="E549" s="48"/>
      <c r="F549" s="44"/>
      <c r="G549" s="47"/>
      <c r="H549" s="47"/>
      <c r="I549" s="51"/>
    </row>
    <row r="550" spans="2:9" ht="20.100000000000001" customHeight="1" x14ac:dyDescent="0.25">
      <c r="B550" s="42"/>
      <c r="C550" s="43"/>
      <c r="D550" s="47"/>
      <c r="E550" s="48"/>
      <c r="F550" s="44"/>
      <c r="G550" s="47"/>
      <c r="H550" s="47"/>
      <c r="I550" s="51"/>
    </row>
    <row r="551" spans="2:9" ht="20.100000000000001" customHeight="1" x14ac:dyDescent="0.25">
      <c r="B551" s="42"/>
      <c r="C551" s="43"/>
      <c r="D551" s="47"/>
      <c r="E551" s="48"/>
      <c r="F551" s="44"/>
      <c r="G551" s="47"/>
      <c r="H551" s="47"/>
      <c r="I551" s="51"/>
    </row>
    <row r="552" spans="2:9" ht="20.100000000000001" customHeight="1" x14ac:dyDescent="0.25">
      <c r="B552" s="42"/>
      <c r="C552" s="43"/>
      <c r="D552" s="47"/>
      <c r="E552" s="48"/>
      <c r="F552" s="44"/>
      <c r="G552" s="47"/>
      <c r="H552" s="47"/>
      <c r="I552" s="51"/>
    </row>
    <row r="553" spans="2:9" ht="20.100000000000001" customHeight="1" x14ac:dyDescent="0.25">
      <c r="B553" s="42"/>
      <c r="C553" s="43"/>
      <c r="D553" s="47"/>
      <c r="E553" s="48"/>
      <c r="F553" s="44"/>
      <c r="G553" s="47"/>
      <c r="H553" s="47"/>
      <c r="I553" s="51"/>
    </row>
    <row r="554" spans="2:9" ht="20.100000000000001" customHeight="1" x14ac:dyDescent="0.25">
      <c r="B554" s="42"/>
      <c r="C554" s="43"/>
      <c r="D554" s="47"/>
      <c r="E554" s="48"/>
      <c r="F554" s="44"/>
      <c r="G554" s="47"/>
      <c r="H554" s="47"/>
      <c r="I554" s="51"/>
    </row>
    <row r="555" spans="2:9" ht="20.100000000000001" customHeight="1" x14ac:dyDescent="0.25">
      <c r="B555" s="42"/>
      <c r="C555" s="43"/>
      <c r="D555" s="47"/>
      <c r="E555" s="48"/>
      <c r="F555" s="44"/>
      <c r="G555" s="47"/>
      <c r="H555" s="47"/>
      <c r="I555" s="51"/>
    </row>
    <row r="556" spans="2:9" ht="20.100000000000001" customHeight="1" x14ac:dyDescent="0.25">
      <c r="B556" s="42"/>
      <c r="C556" s="43"/>
      <c r="D556" s="47"/>
      <c r="E556" s="48"/>
      <c r="F556" s="44"/>
      <c r="G556" s="47"/>
      <c r="H556" s="47"/>
      <c r="I556" s="51"/>
    </row>
    <row r="557" spans="2:9" ht="20.100000000000001" customHeight="1" x14ac:dyDescent="0.25">
      <c r="B557" s="42"/>
      <c r="C557" s="43"/>
      <c r="D557" s="47"/>
      <c r="E557" s="48"/>
      <c r="F557" s="44"/>
      <c r="G557" s="47"/>
      <c r="H557" s="47"/>
      <c r="I557" s="51"/>
    </row>
    <row r="558" spans="2:9" ht="20.100000000000001" customHeight="1" x14ac:dyDescent="0.25">
      <c r="B558" s="42"/>
      <c r="C558" s="43"/>
      <c r="D558" s="47"/>
      <c r="E558" s="48"/>
      <c r="F558" s="44"/>
      <c r="G558" s="47"/>
      <c r="H558" s="47"/>
      <c r="I558" s="51"/>
    </row>
    <row r="559" spans="2:9" ht="20.100000000000001" customHeight="1" x14ac:dyDescent="0.25">
      <c r="B559" s="42"/>
      <c r="C559" s="43"/>
      <c r="D559" s="47"/>
      <c r="E559" s="48"/>
      <c r="F559" s="44"/>
      <c r="G559" s="47"/>
      <c r="H559" s="47"/>
      <c r="I559" s="51"/>
    </row>
    <row r="560" spans="2:9" ht="20.100000000000001" customHeight="1" x14ac:dyDescent="0.25">
      <c r="B560" s="42"/>
      <c r="C560" s="43"/>
      <c r="D560" s="47"/>
      <c r="E560" s="48"/>
      <c r="F560" s="44"/>
      <c r="G560" s="47"/>
      <c r="H560" s="47"/>
      <c r="I560" s="51"/>
    </row>
    <row r="561" spans="2:9" ht="20.100000000000001" customHeight="1" x14ac:dyDescent="0.25">
      <c r="B561" s="42"/>
      <c r="C561" s="43"/>
      <c r="D561" s="47"/>
      <c r="E561" s="48"/>
      <c r="F561" s="44"/>
      <c r="G561" s="47"/>
      <c r="H561" s="47"/>
      <c r="I561" s="51"/>
    </row>
    <row r="562" spans="2:9" ht="20.100000000000001" customHeight="1" x14ac:dyDescent="0.25">
      <c r="B562" s="42"/>
      <c r="C562" s="43"/>
      <c r="D562" s="47"/>
      <c r="E562" s="48"/>
      <c r="F562" s="44"/>
      <c r="G562" s="47"/>
      <c r="H562" s="47"/>
      <c r="I562" s="51"/>
    </row>
    <row r="563" spans="2:9" ht="20.100000000000001" customHeight="1" x14ac:dyDescent="0.25">
      <c r="B563" s="42"/>
      <c r="C563" s="43"/>
      <c r="D563" s="47"/>
      <c r="E563" s="48"/>
      <c r="F563" s="44"/>
      <c r="G563" s="47"/>
      <c r="H563" s="47"/>
      <c r="I563" s="51"/>
    </row>
    <row r="564" spans="2:9" ht="20.100000000000001" customHeight="1" x14ac:dyDescent="0.25">
      <c r="B564" s="42"/>
      <c r="C564" s="43"/>
      <c r="D564" s="47"/>
      <c r="E564" s="48"/>
      <c r="F564" s="44"/>
      <c r="G564" s="47"/>
      <c r="H564" s="47"/>
      <c r="I564" s="51"/>
    </row>
    <row r="565" spans="2:9" ht="20.100000000000001" customHeight="1" x14ac:dyDescent="0.25">
      <c r="B565" s="42"/>
      <c r="C565" s="43"/>
      <c r="D565" s="47"/>
      <c r="E565" s="48"/>
      <c r="F565" s="44"/>
      <c r="G565" s="47"/>
      <c r="H565" s="47"/>
      <c r="I565" s="51"/>
    </row>
    <row r="566" spans="2:9" ht="20.100000000000001" customHeight="1" x14ac:dyDescent="0.25">
      <c r="B566" s="42"/>
      <c r="C566" s="43"/>
      <c r="D566" s="47"/>
      <c r="E566" s="48"/>
      <c r="F566" s="44"/>
      <c r="G566" s="47"/>
      <c r="H566" s="47"/>
      <c r="I566" s="51"/>
    </row>
    <row r="567" spans="2:9" ht="20.100000000000001" customHeight="1" x14ac:dyDescent="0.25">
      <c r="B567" s="42"/>
      <c r="C567" s="43"/>
      <c r="D567" s="47"/>
      <c r="E567" s="48"/>
      <c r="F567" s="44"/>
      <c r="G567" s="47"/>
      <c r="H567" s="47"/>
      <c r="I567" s="51"/>
    </row>
    <row r="568" spans="2:9" ht="20.100000000000001" customHeight="1" x14ac:dyDescent="0.25">
      <c r="B568" s="42"/>
      <c r="C568" s="43"/>
      <c r="D568" s="47"/>
      <c r="E568" s="48"/>
      <c r="F568" s="44"/>
      <c r="G568" s="47"/>
      <c r="H568" s="47"/>
      <c r="I568" s="51"/>
    </row>
    <row r="569" spans="2:9" ht="20.100000000000001" customHeight="1" x14ac:dyDescent="0.25">
      <c r="B569" s="42"/>
      <c r="C569" s="43"/>
      <c r="D569" s="47"/>
      <c r="E569" s="48"/>
      <c r="F569" s="44"/>
      <c r="G569" s="47"/>
      <c r="H569" s="47"/>
      <c r="I569" s="51"/>
    </row>
    <row r="570" spans="2:9" ht="20.100000000000001" customHeight="1" x14ac:dyDescent="0.25">
      <c r="B570" s="42"/>
      <c r="C570" s="43"/>
      <c r="D570" s="47"/>
      <c r="E570" s="48"/>
      <c r="F570" s="44"/>
      <c r="G570" s="47"/>
      <c r="H570" s="47"/>
      <c r="I570" s="51"/>
    </row>
    <row r="571" spans="2:9" ht="20.100000000000001" customHeight="1" x14ac:dyDescent="0.25">
      <c r="B571" s="42"/>
      <c r="C571" s="43"/>
      <c r="D571" s="47"/>
      <c r="E571" s="48"/>
      <c r="F571" s="44"/>
      <c r="G571" s="47"/>
      <c r="H571" s="47"/>
      <c r="I571" s="51"/>
    </row>
    <row r="572" spans="2:9" ht="20.100000000000001" customHeight="1" x14ac:dyDescent="0.25">
      <c r="B572" s="42"/>
      <c r="C572" s="43"/>
      <c r="D572" s="47"/>
      <c r="E572" s="48"/>
      <c r="F572" s="44"/>
      <c r="G572" s="47"/>
      <c r="H572" s="47"/>
      <c r="I572" s="51"/>
    </row>
    <row r="573" spans="2:9" ht="20.100000000000001" customHeight="1" x14ac:dyDescent="0.25">
      <c r="B573" s="42"/>
      <c r="C573" s="43"/>
      <c r="D573" s="47"/>
      <c r="E573" s="48"/>
      <c r="F573" s="44"/>
      <c r="G573" s="47"/>
      <c r="H573" s="47"/>
      <c r="I573" s="51"/>
    </row>
    <row r="574" spans="2:9" ht="20.100000000000001" customHeight="1" x14ac:dyDescent="0.25">
      <c r="B574" s="42"/>
      <c r="C574" s="43"/>
      <c r="D574" s="47"/>
      <c r="E574" s="48"/>
      <c r="F574" s="44"/>
      <c r="G574" s="47"/>
      <c r="H574" s="47"/>
      <c r="I574" s="51"/>
    </row>
    <row r="575" spans="2:9" ht="20.100000000000001" customHeight="1" x14ac:dyDescent="0.25">
      <c r="B575" s="42"/>
      <c r="C575" s="43"/>
      <c r="D575" s="47"/>
      <c r="E575" s="48"/>
      <c r="F575" s="44"/>
      <c r="G575" s="47"/>
      <c r="H575" s="47"/>
      <c r="I575" s="51"/>
    </row>
    <row r="576" spans="2:9" ht="20.100000000000001" customHeight="1" x14ac:dyDescent="0.25">
      <c r="B576" s="42"/>
      <c r="C576" s="43"/>
      <c r="D576" s="47"/>
      <c r="E576" s="48"/>
      <c r="F576" s="44"/>
      <c r="G576" s="47"/>
      <c r="H576" s="47"/>
      <c r="I576" s="51"/>
    </row>
    <row r="577" spans="2:9" ht="20.100000000000001" customHeight="1" x14ac:dyDescent="0.25">
      <c r="B577" s="42"/>
      <c r="C577" s="43"/>
      <c r="D577" s="47"/>
      <c r="E577" s="48"/>
      <c r="F577" s="44"/>
      <c r="G577" s="47"/>
      <c r="H577" s="47"/>
      <c r="I577" s="51"/>
    </row>
    <row r="578" spans="2:9" ht="20.100000000000001" customHeight="1" x14ac:dyDescent="0.25">
      <c r="B578" s="42"/>
      <c r="C578" s="43"/>
      <c r="D578" s="47"/>
      <c r="E578" s="48"/>
      <c r="F578" s="44"/>
      <c r="G578" s="47"/>
      <c r="H578" s="47"/>
      <c r="I578" s="51"/>
    </row>
    <row r="579" spans="2:9" ht="20.100000000000001" customHeight="1" x14ac:dyDescent="0.25">
      <c r="B579" s="42"/>
      <c r="C579" s="43"/>
      <c r="D579" s="47"/>
      <c r="E579" s="48"/>
      <c r="F579" s="44"/>
      <c r="G579" s="47"/>
      <c r="H579" s="47"/>
      <c r="I579" s="51"/>
    </row>
    <row r="580" spans="2:9" ht="20.100000000000001" customHeight="1" x14ac:dyDescent="0.25">
      <c r="B580" s="42"/>
      <c r="C580" s="43"/>
      <c r="D580" s="47"/>
      <c r="E580" s="48"/>
      <c r="F580" s="44"/>
      <c r="G580" s="47"/>
      <c r="H580" s="47"/>
      <c r="I580" s="51"/>
    </row>
    <row r="581" spans="2:9" ht="20.100000000000001" customHeight="1" x14ac:dyDescent="0.25">
      <c r="B581" s="42"/>
      <c r="C581" s="43"/>
      <c r="D581" s="47"/>
      <c r="E581" s="48"/>
      <c r="F581" s="44"/>
      <c r="G581" s="47"/>
      <c r="H581" s="47"/>
      <c r="I581" s="51"/>
    </row>
    <row r="582" spans="2:9" ht="20.100000000000001" customHeight="1" x14ac:dyDescent="0.25">
      <c r="B582" s="42"/>
      <c r="C582" s="43"/>
      <c r="D582" s="47"/>
      <c r="E582" s="48"/>
      <c r="F582" s="44"/>
      <c r="G582" s="47"/>
      <c r="H582" s="47"/>
      <c r="I582" s="51"/>
    </row>
    <row r="583" spans="2:9" ht="20.100000000000001" customHeight="1" x14ac:dyDescent="0.25">
      <c r="B583" s="42"/>
      <c r="C583" s="43"/>
      <c r="D583" s="47"/>
      <c r="E583" s="48"/>
      <c r="F583" s="44"/>
      <c r="G583" s="47"/>
      <c r="H583" s="47"/>
      <c r="I583" s="51"/>
    </row>
    <row r="584" spans="2:9" ht="20.100000000000001" customHeight="1" x14ac:dyDescent="0.25">
      <c r="B584" s="42"/>
      <c r="C584" s="43"/>
      <c r="D584" s="47"/>
      <c r="E584" s="48"/>
      <c r="F584" s="44"/>
      <c r="G584" s="47"/>
      <c r="H584" s="47"/>
      <c r="I584" s="51"/>
    </row>
    <row r="585" spans="2:9" ht="20.100000000000001" customHeight="1" x14ac:dyDescent="0.25">
      <c r="B585" s="42"/>
      <c r="C585" s="43"/>
      <c r="D585" s="47"/>
      <c r="E585" s="48"/>
      <c r="F585" s="44"/>
      <c r="G585" s="47"/>
      <c r="H585" s="47"/>
      <c r="I585" s="51"/>
    </row>
    <row r="586" spans="2:9" ht="20.100000000000001" customHeight="1" x14ac:dyDescent="0.25">
      <c r="B586" s="42"/>
      <c r="C586" s="43"/>
      <c r="D586" s="47"/>
      <c r="E586" s="48"/>
      <c r="F586" s="44"/>
      <c r="G586" s="47"/>
      <c r="H586" s="47"/>
      <c r="I586" s="51"/>
    </row>
    <row r="587" spans="2:9" ht="20.100000000000001" customHeight="1" x14ac:dyDescent="0.25">
      <c r="B587" s="42"/>
      <c r="C587" s="43"/>
      <c r="D587" s="47"/>
      <c r="E587" s="48"/>
      <c r="F587" s="44"/>
      <c r="G587" s="47"/>
      <c r="H587" s="47"/>
      <c r="I587" s="51"/>
    </row>
    <row r="588" spans="2:9" ht="20.100000000000001" customHeight="1" x14ac:dyDescent="0.25">
      <c r="B588" s="42"/>
      <c r="C588" s="43"/>
      <c r="D588" s="47"/>
      <c r="E588" s="48"/>
      <c r="F588" s="44"/>
      <c r="G588" s="47"/>
      <c r="H588" s="47"/>
      <c r="I588" s="51"/>
    </row>
    <row r="589" spans="2:9" ht="20.100000000000001" customHeight="1" x14ac:dyDescent="0.25">
      <c r="B589" s="42"/>
      <c r="C589" s="43"/>
      <c r="D589" s="47"/>
      <c r="E589" s="48"/>
      <c r="F589" s="44"/>
      <c r="G589" s="47"/>
      <c r="H589" s="47"/>
      <c r="I589" s="51"/>
    </row>
    <row r="590" spans="2:9" ht="20.100000000000001" customHeight="1" x14ac:dyDescent="0.25">
      <c r="B590" s="42"/>
      <c r="C590" s="43"/>
      <c r="D590" s="47"/>
      <c r="E590" s="48"/>
      <c r="F590" s="44"/>
      <c r="G590" s="47"/>
      <c r="H590" s="47"/>
      <c r="I590" s="51"/>
    </row>
    <row r="591" spans="2:9" ht="20.100000000000001" customHeight="1" x14ac:dyDescent="0.25">
      <c r="B591" s="42"/>
      <c r="C591" s="43"/>
      <c r="D591" s="47"/>
      <c r="E591" s="48"/>
      <c r="F591" s="44"/>
      <c r="G591" s="47"/>
      <c r="H591" s="47"/>
      <c r="I591" s="51"/>
    </row>
    <row r="592" spans="2:9" ht="20.100000000000001" customHeight="1" x14ac:dyDescent="0.25">
      <c r="B592" s="42"/>
      <c r="C592" s="43"/>
      <c r="D592" s="47"/>
      <c r="E592" s="48"/>
      <c r="F592" s="44"/>
      <c r="G592" s="47"/>
      <c r="H592" s="47"/>
      <c r="I592" s="51"/>
    </row>
    <row r="593" spans="2:9" ht="20.100000000000001" customHeight="1" x14ac:dyDescent="0.25">
      <c r="B593" s="42"/>
      <c r="C593" s="43"/>
      <c r="D593" s="47"/>
      <c r="E593" s="48"/>
      <c r="F593" s="44"/>
      <c r="G593" s="47"/>
      <c r="H593" s="47"/>
      <c r="I593" s="51"/>
    </row>
    <row r="594" spans="2:9" ht="20.100000000000001" customHeight="1" x14ac:dyDescent="0.25">
      <c r="B594" s="42"/>
      <c r="C594" s="43"/>
      <c r="D594" s="47"/>
      <c r="E594" s="48"/>
      <c r="F594" s="44"/>
      <c r="G594" s="47"/>
      <c r="H594" s="47"/>
      <c r="I594" s="51"/>
    </row>
    <row r="595" spans="2:9" ht="20.100000000000001" customHeight="1" x14ac:dyDescent="0.25">
      <c r="B595" s="42"/>
      <c r="C595" s="43"/>
      <c r="D595" s="47"/>
      <c r="E595" s="48"/>
      <c r="F595" s="44"/>
      <c r="G595" s="47"/>
      <c r="H595" s="47"/>
      <c r="I595" s="51"/>
    </row>
    <row r="596" spans="2:9" ht="20.100000000000001" customHeight="1" x14ac:dyDescent="0.25">
      <c r="B596" s="42"/>
      <c r="C596" s="43"/>
      <c r="D596" s="47"/>
      <c r="E596" s="48"/>
      <c r="F596" s="44"/>
      <c r="G596" s="47"/>
      <c r="H596" s="47"/>
      <c r="I596" s="51"/>
    </row>
    <row r="597" spans="2:9" ht="20.100000000000001" customHeight="1" x14ac:dyDescent="0.25">
      <c r="B597" s="42"/>
      <c r="C597" s="43"/>
      <c r="D597" s="47"/>
      <c r="E597" s="48"/>
      <c r="F597" s="44"/>
      <c r="G597" s="47"/>
      <c r="H597" s="47"/>
      <c r="I597" s="51"/>
    </row>
    <row r="598" spans="2:9" ht="20.100000000000001" customHeight="1" x14ac:dyDescent="0.25">
      <c r="B598" s="42"/>
      <c r="C598" s="43"/>
      <c r="D598" s="47"/>
      <c r="E598" s="48"/>
      <c r="F598" s="44"/>
      <c r="G598" s="47"/>
      <c r="H598" s="47"/>
      <c r="I598" s="51"/>
    </row>
    <row r="599" spans="2:9" ht="20.100000000000001" customHeight="1" x14ac:dyDescent="0.25">
      <c r="B599" s="42"/>
      <c r="C599" s="43"/>
      <c r="D599" s="47"/>
      <c r="E599" s="48"/>
      <c r="F599" s="44"/>
      <c r="G599" s="47"/>
      <c r="H599" s="47"/>
      <c r="I599" s="51"/>
    </row>
    <row r="600" spans="2:9" ht="20.100000000000001" customHeight="1" x14ac:dyDescent="0.25">
      <c r="B600" s="42"/>
      <c r="C600" s="43"/>
      <c r="D600" s="47"/>
      <c r="E600" s="48"/>
      <c r="F600" s="44"/>
      <c r="G600" s="47"/>
      <c r="H600" s="47"/>
      <c r="I600" s="51"/>
    </row>
    <row r="601" spans="2:9" ht="20.100000000000001" customHeight="1" x14ac:dyDescent="0.25">
      <c r="B601" s="42"/>
      <c r="C601" s="43"/>
      <c r="D601" s="47"/>
      <c r="E601" s="48"/>
      <c r="F601" s="44"/>
      <c r="G601" s="47"/>
      <c r="H601" s="47"/>
      <c r="I601" s="51"/>
    </row>
    <row r="602" spans="2:9" ht="20.100000000000001" customHeight="1" x14ac:dyDescent="0.25">
      <c r="B602" s="42"/>
      <c r="C602" s="43"/>
      <c r="D602" s="47"/>
      <c r="E602" s="48"/>
      <c r="F602" s="44"/>
      <c r="G602" s="47"/>
      <c r="H602" s="47"/>
      <c r="I602" s="51"/>
    </row>
    <row r="603" spans="2:9" ht="20.100000000000001" customHeight="1" x14ac:dyDescent="0.25">
      <c r="B603" s="42"/>
      <c r="C603" s="43"/>
      <c r="D603" s="47"/>
      <c r="E603" s="48"/>
      <c r="F603" s="44"/>
      <c r="G603" s="47"/>
      <c r="H603" s="47"/>
      <c r="I603" s="51"/>
    </row>
    <row r="604" spans="2:9" ht="20.100000000000001" customHeight="1" x14ac:dyDescent="0.25">
      <c r="B604" s="42"/>
      <c r="C604" s="43"/>
      <c r="D604" s="47"/>
      <c r="E604" s="48"/>
      <c r="F604" s="44"/>
      <c r="G604" s="47"/>
      <c r="H604" s="47"/>
      <c r="I604" s="51"/>
    </row>
    <row r="605" spans="2:9" ht="20.100000000000001" customHeight="1" x14ac:dyDescent="0.25">
      <c r="B605" s="42"/>
      <c r="C605" s="43"/>
      <c r="D605" s="47"/>
      <c r="E605" s="48"/>
      <c r="F605" s="44"/>
      <c r="G605" s="47"/>
      <c r="H605" s="47"/>
      <c r="I605" s="51"/>
    </row>
    <row r="606" spans="2:9" ht="20.100000000000001" customHeight="1" x14ac:dyDescent="0.25">
      <c r="B606" s="42"/>
      <c r="C606" s="43"/>
      <c r="D606" s="47"/>
      <c r="E606" s="48"/>
      <c r="F606" s="44"/>
      <c r="G606" s="47"/>
      <c r="H606" s="47"/>
      <c r="I606" s="51"/>
    </row>
    <row r="607" spans="2:9" ht="20.100000000000001" customHeight="1" x14ac:dyDescent="0.25">
      <c r="B607" s="42"/>
      <c r="C607" s="43"/>
      <c r="D607" s="47"/>
      <c r="E607" s="48"/>
      <c r="F607" s="44"/>
      <c r="G607" s="47"/>
      <c r="H607" s="47"/>
      <c r="I607" s="51"/>
    </row>
    <row r="608" spans="2:9" ht="20.100000000000001" customHeight="1" x14ac:dyDescent="0.25">
      <c r="B608" s="42"/>
      <c r="C608" s="43"/>
      <c r="D608" s="47"/>
      <c r="E608" s="48"/>
      <c r="F608" s="44"/>
      <c r="G608" s="47"/>
      <c r="H608" s="47"/>
      <c r="I608" s="51"/>
    </row>
    <row r="609" spans="2:9" ht="20.100000000000001" customHeight="1" x14ac:dyDescent="0.25">
      <c r="B609" s="42"/>
      <c r="C609" s="43"/>
      <c r="D609" s="47"/>
      <c r="E609" s="48"/>
      <c r="F609" s="44"/>
      <c r="G609" s="47"/>
      <c r="H609" s="47"/>
      <c r="I609" s="51"/>
    </row>
    <row r="610" spans="2:9" ht="20.100000000000001" customHeight="1" x14ac:dyDescent="0.25">
      <c r="B610" s="42"/>
      <c r="C610" s="43"/>
      <c r="D610" s="47"/>
      <c r="E610" s="48"/>
      <c r="F610" s="44"/>
      <c r="G610" s="47"/>
      <c r="H610" s="47"/>
      <c r="I610" s="51"/>
    </row>
    <row r="611" spans="2:9" ht="20.100000000000001" customHeight="1" x14ac:dyDescent="0.25">
      <c r="B611" s="42"/>
      <c r="C611" s="43"/>
      <c r="D611" s="47"/>
      <c r="E611" s="48"/>
      <c r="F611" s="44"/>
      <c r="G611" s="47"/>
      <c r="H611" s="47"/>
      <c r="I611" s="51"/>
    </row>
    <row r="612" spans="2:9" ht="20.100000000000001" customHeight="1" x14ac:dyDescent="0.25">
      <c r="B612" s="42"/>
      <c r="C612" s="43"/>
      <c r="D612" s="47"/>
      <c r="E612" s="48"/>
      <c r="F612" s="44"/>
      <c r="G612" s="47"/>
      <c r="H612" s="47"/>
      <c r="I612" s="51"/>
    </row>
    <row r="613" spans="2:9" ht="20.100000000000001" customHeight="1" x14ac:dyDescent="0.25">
      <c r="B613" s="42"/>
      <c r="C613" s="43"/>
      <c r="D613" s="47"/>
      <c r="E613" s="48"/>
      <c r="F613" s="44"/>
      <c r="G613" s="47"/>
      <c r="H613" s="47"/>
      <c r="I613" s="51"/>
    </row>
    <row r="614" spans="2:9" ht="20.100000000000001" customHeight="1" x14ac:dyDescent="0.25">
      <c r="B614" s="42"/>
      <c r="C614" s="43"/>
      <c r="D614" s="47"/>
      <c r="E614" s="48"/>
      <c r="F614" s="44"/>
      <c r="G614" s="47"/>
      <c r="H614" s="47"/>
      <c r="I614" s="51"/>
    </row>
    <row r="615" spans="2:9" ht="20.100000000000001" customHeight="1" x14ac:dyDescent="0.25">
      <c r="B615" s="42"/>
      <c r="C615" s="43"/>
      <c r="D615" s="47"/>
      <c r="E615" s="48"/>
      <c r="F615" s="44"/>
      <c r="G615" s="47"/>
      <c r="H615" s="47"/>
      <c r="I615" s="51"/>
    </row>
    <row r="616" spans="2:9" ht="20.100000000000001" customHeight="1" x14ac:dyDescent="0.25">
      <c r="B616" s="42"/>
      <c r="C616" s="43"/>
      <c r="D616" s="47"/>
      <c r="E616" s="48"/>
      <c r="F616" s="44"/>
      <c r="G616" s="47"/>
      <c r="H616" s="47"/>
      <c r="I616" s="51"/>
    </row>
    <row r="617" spans="2:9" ht="20.100000000000001" customHeight="1" x14ac:dyDescent="0.25">
      <c r="B617" s="42"/>
      <c r="C617" s="43"/>
      <c r="D617" s="47"/>
      <c r="E617" s="48"/>
      <c r="F617" s="44"/>
      <c r="G617" s="47"/>
      <c r="H617" s="47"/>
      <c r="I617" s="51"/>
    </row>
    <row r="618" spans="2:9" ht="20.100000000000001" customHeight="1" x14ac:dyDescent="0.25">
      <c r="B618" s="42"/>
      <c r="C618" s="43"/>
      <c r="D618" s="47"/>
      <c r="E618" s="48"/>
      <c r="F618" s="44"/>
      <c r="G618" s="47"/>
      <c r="H618" s="47"/>
      <c r="I618" s="51"/>
    </row>
    <row r="619" spans="2:9" ht="20.100000000000001" customHeight="1" x14ac:dyDescent="0.25">
      <c r="B619" s="42"/>
      <c r="C619" s="43"/>
      <c r="D619" s="47"/>
      <c r="E619" s="48"/>
      <c r="F619" s="44"/>
      <c r="G619" s="47"/>
      <c r="H619" s="47"/>
      <c r="I619" s="51"/>
    </row>
    <row r="620" spans="2:9" ht="20.100000000000001" customHeight="1" x14ac:dyDescent="0.25">
      <c r="B620" s="42"/>
      <c r="C620" s="43"/>
      <c r="D620" s="47"/>
      <c r="E620" s="48"/>
      <c r="F620" s="44"/>
      <c r="G620" s="47"/>
      <c r="H620" s="47"/>
      <c r="I620" s="51"/>
    </row>
    <row r="621" spans="2:9" ht="20.100000000000001" customHeight="1" x14ac:dyDescent="0.25">
      <c r="B621" s="42"/>
      <c r="C621" s="43"/>
      <c r="D621" s="47"/>
      <c r="E621" s="48"/>
      <c r="F621" s="44"/>
      <c r="G621" s="47"/>
      <c r="H621" s="47"/>
      <c r="I621" s="51"/>
    </row>
    <row r="622" spans="2:9" ht="20.100000000000001" customHeight="1" x14ac:dyDescent="0.25">
      <c r="B622" s="42"/>
      <c r="C622" s="43"/>
      <c r="D622" s="47"/>
      <c r="E622" s="48"/>
      <c r="F622" s="44"/>
      <c r="G622" s="47"/>
      <c r="H622" s="47"/>
      <c r="I622" s="51"/>
    </row>
    <row r="623" spans="2:9" ht="20.100000000000001" customHeight="1" x14ac:dyDescent="0.25">
      <c r="B623" s="42"/>
      <c r="C623" s="43"/>
      <c r="D623" s="47"/>
      <c r="E623" s="48"/>
      <c r="F623" s="44"/>
      <c r="G623" s="47"/>
      <c r="H623" s="47"/>
      <c r="I623" s="51"/>
    </row>
    <row r="624" spans="2:9" ht="20.100000000000001" customHeight="1" x14ac:dyDescent="0.25">
      <c r="B624" s="42"/>
      <c r="C624" s="43"/>
      <c r="D624" s="47"/>
      <c r="E624" s="48"/>
      <c r="F624" s="44"/>
      <c r="G624" s="47"/>
      <c r="H624" s="47"/>
      <c r="I624" s="51"/>
    </row>
    <row r="625" spans="2:9" ht="20.100000000000001" customHeight="1" x14ac:dyDescent="0.25">
      <c r="B625" s="42"/>
      <c r="C625" s="43"/>
      <c r="D625" s="47"/>
      <c r="E625" s="48"/>
      <c r="F625" s="44"/>
      <c r="G625" s="47"/>
      <c r="H625" s="47"/>
      <c r="I625" s="51"/>
    </row>
    <row r="626" spans="2:9" ht="20.100000000000001" customHeight="1" x14ac:dyDescent="0.25">
      <c r="B626" s="42"/>
      <c r="C626" s="43"/>
      <c r="D626" s="47"/>
      <c r="E626" s="48"/>
      <c r="F626" s="44"/>
      <c r="G626" s="47"/>
      <c r="H626" s="47"/>
      <c r="I626" s="51"/>
    </row>
    <row r="627" spans="2:9" ht="20.100000000000001" customHeight="1" x14ac:dyDescent="0.25">
      <c r="B627" s="42"/>
      <c r="C627" s="43"/>
      <c r="D627" s="47"/>
      <c r="E627" s="48"/>
      <c r="F627" s="44"/>
      <c r="G627" s="47"/>
      <c r="H627" s="47"/>
      <c r="I627" s="51"/>
    </row>
    <row r="628" spans="2:9" ht="20.100000000000001" customHeight="1" x14ac:dyDescent="0.25">
      <c r="B628" s="42"/>
      <c r="C628" s="43"/>
      <c r="D628" s="47"/>
      <c r="E628" s="48"/>
      <c r="F628" s="44"/>
      <c r="G628" s="47"/>
      <c r="H628" s="47"/>
      <c r="I628" s="51"/>
    </row>
    <row r="629" spans="2:9" ht="20.100000000000001" customHeight="1" x14ac:dyDescent="0.25">
      <c r="B629" s="42"/>
      <c r="C629" s="43"/>
      <c r="D629" s="47"/>
      <c r="E629" s="48"/>
      <c r="F629" s="44"/>
      <c r="G629" s="47"/>
      <c r="H629" s="47"/>
      <c r="I629" s="51"/>
    </row>
    <row r="630" spans="2:9" ht="20.100000000000001" customHeight="1" x14ac:dyDescent="0.25">
      <c r="B630" s="42"/>
      <c r="C630" s="43"/>
      <c r="D630" s="47"/>
      <c r="E630" s="48"/>
      <c r="F630" s="44"/>
      <c r="G630" s="47"/>
      <c r="H630" s="47"/>
      <c r="I630" s="51"/>
    </row>
    <row r="631" spans="2:9" ht="20.100000000000001" customHeight="1" x14ac:dyDescent="0.25">
      <c r="B631" s="42"/>
      <c r="C631" s="43"/>
      <c r="D631" s="47"/>
      <c r="E631" s="48"/>
      <c r="F631" s="44"/>
      <c r="G631" s="47"/>
      <c r="H631" s="47"/>
      <c r="I631" s="51"/>
    </row>
    <row r="632" spans="2:9" ht="20.100000000000001" customHeight="1" x14ac:dyDescent="0.25">
      <c r="B632" s="42"/>
      <c r="C632" s="43"/>
      <c r="D632" s="47"/>
      <c r="E632" s="48"/>
      <c r="F632" s="44"/>
      <c r="G632" s="47"/>
      <c r="H632" s="47"/>
      <c r="I632" s="51"/>
    </row>
    <row r="633" spans="2:9" ht="20.100000000000001" customHeight="1" x14ac:dyDescent="0.25">
      <c r="B633" s="42"/>
      <c r="C633" s="43"/>
      <c r="D633" s="47"/>
      <c r="E633" s="48"/>
      <c r="F633" s="44"/>
      <c r="G633" s="47"/>
      <c r="H633" s="47"/>
      <c r="I633" s="51"/>
    </row>
    <row r="634" spans="2:9" ht="20.100000000000001" customHeight="1" x14ac:dyDescent="0.25">
      <c r="B634" s="42"/>
      <c r="C634" s="43"/>
      <c r="D634" s="47"/>
      <c r="E634" s="48"/>
      <c r="F634" s="44"/>
      <c r="G634" s="47"/>
      <c r="H634" s="47"/>
      <c r="I634" s="51"/>
    </row>
    <row r="635" spans="2:9" ht="20.100000000000001" customHeight="1" x14ac:dyDescent="0.25">
      <c r="B635" s="42"/>
      <c r="C635" s="43"/>
      <c r="D635" s="47"/>
      <c r="E635" s="48"/>
      <c r="F635" s="44"/>
      <c r="G635" s="47"/>
      <c r="H635" s="47"/>
      <c r="I635" s="51"/>
    </row>
    <row r="636" spans="2:9" ht="20.100000000000001" customHeight="1" x14ac:dyDescent="0.25">
      <c r="B636" s="42"/>
      <c r="C636" s="43"/>
      <c r="D636" s="47"/>
      <c r="E636" s="48"/>
      <c r="F636" s="44"/>
      <c r="G636" s="47"/>
      <c r="H636" s="47"/>
      <c r="I636" s="51"/>
    </row>
    <row r="637" spans="2:9" ht="20.100000000000001" customHeight="1" x14ac:dyDescent="0.25">
      <c r="B637" s="42"/>
      <c r="C637" s="43"/>
      <c r="D637" s="47"/>
      <c r="E637" s="48"/>
      <c r="F637" s="44"/>
      <c r="G637" s="47"/>
      <c r="H637" s="47"/>
      <c r="I637" s="51"/>
    </row>
    <row r="638" spans="2:9" ht="20.100000000000001" customHeight="1" x14ac:dyDescent="0.25">
      <c r="B638" s="42"/>
      <c r="C638" s="43"/>
      <c r="D638" s="47"/>
      <c r="E638" s="48"/>
      <c r="F638" s="44"/>
      <c r="G638" s="47"/>
      <c r="H638" s="47"/>
      <c r="I638" s="51"/>
    </row>
    <row r="639" spans="2:9" ht="20.100000000000001" customHeight="1" x14ac:dyDescent="0.25">
      <c r="B639" s="42"/>
      <c r="C639" s="43"/>
      <c r="D639" s="47"/>
      <c r="E639" s="48"/>
      <c r="F639" s="44"/>
      <c r="G639" s="47"/>
      <c r="H639" s="47"/>
      <c r="I639" s="51"/>
    </row>
    <row r="640" spans="2:9" ht="20.100000000000001" customHeight="1" x14ac:dyDescent="0.25">
      <c r="B640" s="42"/>
      <c r="C640" s="43"/>
      <c r="D640" s="47"/>
      <c r="E640" s="48"/>
      <c r="F640" s="44"/>
      <c r="G640" s="47"/>
      <c r="H640" s="47"/>
      <c r="I640" s="51"/>
    </row>
    <row r="641" spans="2:9" ht="20.100000000000001" customHeight="1" x14ac:dyDescent="0.25">
      <c r="B641" s="42"/>
      <c r="C641" s="43"/>
      <c r="D641" s="47"/>
      <c r="E641" s="48"/>
      <c r="F641" s="44"/>
      <c r="G641" s="47"/>
      <c r="H641" s="47"/>
      <c r="I641" s="51"/>
    </row>
    <row r="642" spans="2:9" ht="20.100000000000001" customHeight="1" x14ac:dyDescent="0.25">
      <c r="B642" s="42"/>
      <c r="C642" s="43"/>
      <c r="D642" s="47"/>
      <c r="E642" s="48"/>
      <c r="F642" s="44"/>
      <c r="G642" s="47"/>
      <c r="H642" s="47"/>
      <c r="I642" s="51"/>
    </row>
    <row r="643" spans="2:9" ht="20.100000000000001" customHeight="1" x14ac:dyDescent="0.25">
      <c r="B643" s="42"/>
      <c r="C643" s="43"/>
      <c r="D643" s="47"/>
      <c r="E643" s="48"/>
      <c r="F643" s="44"/>
      <c r="G643" s="47"/>
      <c r="H643" s="47"/>
      <c r="I643" s="51"/>
    </row>
    <row r="644" spans="2:9" ht="20.100000000000001" customHeight="1" x14ac:dyDescent="0.25">
      <c r="B644" s="42"/>
      <c r="C644" s="43"/>
      <c r="D644" s="47"/>
      <c r="E644" s="48"/>
      <c r="F644" s="44"/>
      <c r="G644" s="47"/>
      <c r="H644" s="47"/>
      <c r="I644" s="51"/>
    </row>
    <row r="645" spans="2:9" ht="20.100000000000001" customHeight="1" x14ac:dyDescent="0.25">
      <c r="B645" s="42"/>
      <c r="C645" s="43"/>
      <c r="D645" s="47"/>
      <c r="E645" s="48"/>
      <c r="F645" s="44"/>
      <c r="G645" s="47"/>
      <c r="H645" s="47"/>
      <c r="I645" s="51"/>
    </row>
    <row r="646" spans="2:9" ht="20.100000000000001" customHeight="1" x14ac:dyDescent="0.25">
      <c r="B646" s="42"/>
      <c r="C646" s="43"/>
      <c r="D646" s="47"/>
      <c r="E646" s="48"/>
      <c r="F646" s="44"/>
      <c r="G646" s="47"/>
      <c r="H646" s="47"/>
      <c r="I646" s="51"/>
    </row>
    <row r="647" spans="2:9" ht="20.100000000000001" customHeight="1" x14ac:dyDescent="0.25">
      <c r="B647" s="42"/>
      <c r="C647" s="43"/>
      <c r="D647" s="47"/>
      <c r="E647" s="48"/>
      <c r="F647" s="44"/>
      <c r="G647" s="47"/>
      <c r="H647" s="47"/>
      <c r="I647" s="51"/>
    </row>
    <row r="648" spans="2:9" ht="20.100000000000001" customHeight="1" x14ac:dyDescent="0.25">
      <c r="B648" s="42"/>
      <c r="C648" s="43"/>
      <c r="D648" s="47"/>
      <c r="E648" s="48"/>
      <c r="F648" s="44"/>
      <c r="G648" s="47"/>
      <c r="H648" s="47"/>
      <c r="I648" s="51"/>
    </row>
    <row r="649" spans="2:9" ht="20.100000000000001" customHeight="1" x14ac:dyDescent="0.25">
      <c r="B649" s="42"/>
      <c r="C649" s="43"/>
      <c r="D649" s="47"/>
      <c r="E649" s="48"/>
      <c r="F649" s="44"/>
      <c r="G649" s="47"/>
      <c r="H649" s="47"/>
      <c r="I649" s="51"/>
    </row>
    <row r="650" spans="2:9" ht="20.100000000000001" customHeight="1" x14ac:dyDescent="0.25">
      <c r="B650" s="42"/>
      <c r="C650" s="43"/>
      <c r="D650" s="47"/>
      <c r="E650" s="48"/>
      <c r="F650" s="44"/>
      <c r="G650" s="47"/>
      <c r="H650" s="47"/>
      <c r="I650" s="51"/>
    </row>
    <row r="651" spans="2:9" ht="20.100000000000001" customHeight="1" x14ac:dyDescent="0.25">
      <c r="B651" s="42"/>
      <c r="C651" s="43"/>
      <c r="D651" s="47"/>
      <c r="E651" s="48"/>
      <c r="F651" s="44"/>
      <c r="G651" s="47"/>
      <c r="H651" s="47"/>
      <c r="I651" s="51"/>
    </row>
    <row r="652" spans="2:9" ht="20.100000000000001" customHeight="1" x14ac:dyDescent="0.25">
      <c r="B652" s="42"/>
      <c r="C652" s="43"/>
      <c r="D652" s="47"/>
      <c r="E652" s="48"/>
      <c r="F652" s="44"/>
      <c r="G652" s="47"/>
      <c r="H652" s="47"/>
      <c r="I652" s="51"/>
    </row>
    <row r="653" spans="2:9" ht="20.100000000000001" customHeight="1" x14ac:dyDescent="0.25">
      <c r="B653" s="42"/>
      <c r="C653" s="43"/>
      <c r="D653" s="47"/>
      <c r="E653" s="48"/>
      <c r="F653" s="44"/>
      <c r="G653" s="47"/>
      <c r="H653" s="47"/>
      <c r="I653" s="51"/>
    </row>
    <row r="654" spans="2:9" ht="20.100000000000001" customHeight="1" x14ac:dyDescent="0.25">
      <c r="B654" s="42"/>
      <c r="C654" s="43"/>
      <c r="D654" s="47"/>
      <c r="E654" s="48"/>
      <c r="F654" s="44"/>
      <c r="G654" s="47"/>
      <c r="H654" s="47"/>
      <c r="I654" s="51"/>
    </row>
    <row r="655" spans="2:9" ht="20.100000000000001" customHeight="1" x14ac:dyDescent="0.25">
      <c r="B655" s="42"/>
      <c r="C655" s="43"/>
      <c r="D655" s="47"/>
      <c r="E655" s="48"/>
      <c r="F655" s="44"/>
      <c r="G655" s="47"/>
      <c r="H655" s="47"/>
      <c r="I655" s="51"/>
    </row>
    <row r="656" spans="2:9" ht="20.100000000000001" customHeight="1" x14ac:dyDescent="0.25">
      <c r="B656" s="42"/>
      <c r="C656" s="43"/>
      <c r="D656" s="47"/>
      <c r="E656" s="48"/>
      <c r="F656" s="44"/>
      <c r="G656" s="47"/>
      <c r="H656" s="47"/>
      <c r="I656" s="51"/>
    </row>
    <row r="657" spans="2:9" ht="20.100000000000001" customHeight="1" x14ac:dyDescent="0.25">
      <c r="B657" s="42"/>
      <c r="C657" s="43"/>
      <c r="D657" s="47"/>
      <c r="E657" s="48"/>
      <c r="F657" s="44"/>
      <c r="G657" s="47"/>
      <c r="H657" s="47"/>
      <c r="I657" s="51"/>
    </row>
    <row r="658" spans="2:9" ht="20.100000000000001" customHeight="1" x14ac:dyDescent="0.25">
      <c r="B658" s="42"/>
      <c r="C658" s="43"/>
      <c r="D658" s="47"/>
      <c r="E658" s="48"/>
      <c r="F658" s="44"/>
      <c r="G658" s="47"/>
      <c r="H658" s="47"/>
      <c r="I658" s="51"/>
    </row>
    <row r="659" spans="2:9" ht="20.100000000000001" customHeight="1" x14ac:dyDescent="0.25">
      <c r="B659" s="42"/>
      <c r="C659" s="43"/>
      <c r="D659" s="47"/>
      <c r="E659" s="48"/>
      <c r="F659" s="44"/>
      <c r="G659" s="47"/>
      <c r="H659" s="47"/>
      <c r="I659" s="51"/>
    </row>
    <row r="660" spans="2:9" ht="20.100000000000001" customHeight="1" x14ac:dyDescent="0.25">
      <c r="B660" s="42"/>
      <c r="C660" s="43"/>
      <c r="D660" s="47"/>
      <c r="E660" s="48"/>
      <c r="F660" s="44"/>
      <c r="G660" s="47"/>
      <c r="H660" s="47"/>
      <c r="I660" s="51"/>
    </row>
    <row r="661" spans="2:9" ht="20.100000000000001" customHeight="1" x14ac:dyDescent="0.25">
      <c r="B661" s="42"/>
      <c r="C661" s="43"/>
      <c r="D661" s="47"/>
      <c r="E661" s="48"/>
      <c r="F661" s="44"/>
      <c r="G661" s="47"/>
      <c r="H661" s="47"/>
      <c r="I661" s="51"/>
    </row>
    <row r="662" spans="2:9" ht="20.100000000000001" customHeight="1" x14ac:dyDescent="0.25">
      <c r="B662" s="42"/>
      <c r="C662" s="43"/>
      <c r="D662" s="47"/>
      <c r="E662" s="48"/>
      <c r="F662" s="44"/>
      <c r="G662" s="47"/>
      <c r="H662" s="47"/>
      <c r="I662" s="51"/>
    </row>
    <row r="663" spans="2:9" ht="20.100000000000001" customHeight="1" x14ac:dyDescent="0.25">
      <c r="B663" s="42"/>
      <c r="C663" s="43"/>
      <c r="D663" s="47"/>
      <c r="E663" s="48"/>
      <c r="F663" s="44"/>
      <c r="G663" s="47"/>
      <c r="H663" s="47"/>
      <c r="I663" s="51"/>
    </row>
    <row r="664" spans="2:9" ht="20.100000000000001" customHeight="1" x14ac:dyDescent="0.25">
      <c r="B664" s="42"/>
      <c r="C664" s="43"/>
      <c r="D664" s="47"/>
      <c r="E664" s="48"/>
      <c r="F664" s="44"/>
      <c r="G664" s="47"/>
      <c r="H664" s="47"/>
      <c r="I664" s="51"/>
    </row>
    <row r="665" spans="2:9" ht="20.100000000000001" customHeight="1" x14ac:dyDescent="0.25">
      <c r="B665" s="42"/>
      <c r="C665" s="43"/>
      <c r="D665" s="47"/>
      <c r="E665" s="48"/>
      <c r="F665" s="44"/>
      <c r="G665" s="47"/>
      <c r="H665" s="47"/>
      <c r="I665" s="51"/>
    </row>
    <row r="666" spans="2:9" ht="20.100000000000001" customHeight="1" x14ac:dyDescent="0.25">
      <c r="B666" s="42"/>
      <c r="C666" s="43"/>
      <c r="D666" s="47"/>
      <c r="E666" s="48"/>
      <c r="F666" s="44"/>
      <c r="G666" s="47"/>
      <c r="H666" s="47"/>
      <c r="I666" s="51"/>
    </row>
    <row r="667" spans="2:9" ht="20.100000000000001" customHeight="1" x14ac:dyDescent="0.25">
      <c r="B667" s="42"/>
      <c r="C667" s="43"/>
      <c r="D667" s="47"/>
      <c r="E667" s="48"/>
      <c r="F667" s="44"/>
      <c r="G667" s="47"/>
      <c r="H667" s="47"/>
      <c r="I667" s="51"/>
    </row>
    <row r="668" spans="2:9" ht="20.100000000000001" customHeight="1" x14ac:dyDescent="0.25">
      <c r="B668" s="42"/>
      <c r="C668" s="43"/>
      <c r="D668" s="47"/>
      <c r="E668" s="48"/>
      <c r="F668" s="44"/>
      <c r="G668" s="47"/>
      <c r="H668" s="47"/>
      <c r="I668" s="51"/>
    </row>
    <row r="669" spans="2:9" ht="20.100000000000001" customHeight="1" x14ac:dyDescent="0.25">
      <c r="B669" s="42"/>
      <c r="C669" s="43"/>
      <c r="D669" s="47"/>
      <c r="E669" s="48"/>
      <c r="F669" s="44"/>
      <c r="G669" s="47"/>
      <c r="H669" s="47"/>
      <c r="I669" s="51"/>
    </row>
    <row r="670" spans="2:9" ht="20.100000000000001" customHeight="1" x14ac:dyDescent="0.25">
      <c r="B670" s="42"/>
      <c r="C670" s="43"/>
      <c r="D670" s="47"/>
      <c r="E670" s="48"/>
      <c r="F670" s="44"/>
      <c r="G670" s="47"/>
      <c r="H670" s="47"/>
      <c r="I670" s="51"/>
    </row>
    <row r="671" spans="2:9" ht="20.100000000000001" customHeight="1" x14ac:dyDescent="0.25">
      <c r="B671" s="42"/>
      <c r="C671" s="43"/>
      <c r="D671" s="47"/>
      <c r="E671" s="48"/>
      <c r="F671" s="44"/>
      <c r="G671" s="47"/>
      <c r="H671" s="47"/>
      <c r="I671" s="51"/>
    </row>
    <row r="672" spans="2:9" ht="20.100000000000001" customHeight="1" x14ac:dyDescent="0.25">
      <c r="B672" s="42"/>
      <c r="C672" s="43"/>
      <c r="D672" s="47"/>
      <c r="E672" s="48"/>
      <c r="F672" s="44"/>
      <c r="G672" s="47"/>
      <c r="H672" s="47"/>
      <c r="I672" s="51"/>
    </row>
    <row r="673" spans="2:9" ht="20.100000000000001" customHeight="1" x14ac:dyDescent="0.25">
      <c r="B673" s="42"/>
      <c r="C673" s="43"/>
      <c r="D673" s="47"/>
      <c r="E673" s="48"/>
      <c r="F673" s="44"/>
      <c r="G673" s="47"/>
      <c r="H673" s="47"/>
      <c r="I673" s="51"/>
    </row>
    <row r="674" spans="2:9" ht="20.100000000000001" customHeight="1" x14ac:dyDescent="0.25">
      <c r="B674" s="42"/>
      <c r="C674" s="43"/>
      <c r="D674" s="47"/>
      <c r="E674" s="48"/>
      <c r="F674" s="44"/>
      <c r="G674" s="47"/>
      <c r="H674" s="47"/>
      <c r="I674" s="51"/>
    </row>
    <row r="675" spans="2:9" ht="20.100000000000001" customHeight="1" x14ac:dyDescent="0.25">
      <c r="B675" s="42"/>
      <c r="C675" s="43"/>
      <c r="D675" s="47"/>
      <c r="E675" s="48"/>
      <c r="F675" s="44"/>
      <c r="G675" s="47"/>
      <c r="H675" s="47"/>
      <c r="I675" s="51"/>
    </row>
    <row r="676" spans="2:9" ht="20.100000000000001" customHeight="1" x14ac:dyDescent="0.25">
      <c r="B676" s="42"/>
      <c r="C676" s="43"/>
      <c r="D676" s="47"/>
      <c r="E676" s="48"/>
      <c r="F676" s="44"/>
      <c r="G676" s="47"/>
      <c r="H676" s="47"/>
      <c r="I676" s="51"/>
    </row>
    <row r="677" spans="2:9" ht="20.100000000000001" customHeight="1" x14ac:dyDescent="0.25">
      <c r="B677" s="42"/>
      <c r="C677" s="43"/>
      <c r="D677" s="47"/>
      <c r="E677" s="48"/>
      <c r="F677" s="44"/>
      <c r="G677" s="47"/>
      <c r="H677" s="47"/>
      <c r="I677" s="51"/>
    </row>
    <row r="678" spans="2:9" ht="20.100000000000001" customHeight="1" x14ac:dyDescent="0.25">
      <c r="B678" s="42"/>
      <c r="C678" s="43"/>
      <c r="D678" s="47"/>
      <c r="E678" s="48"/>
      <c r="F678" s="44"/>
      <c r="G678" s="47"/>
      <c r="H678" s="47"/>
      <c r="I678" s="51"/>
    </row>
    <row r="679" spans="2:9" ht="20.100000000000001" customHeight="1" x14ac:dyDescent="0.25">
      <c r="B679" s="42"/>
      <c r="C679" s="43"/>
      <c r="D679" s="47"/>
      <c r="E679" s="48"/>
      <c r="F679" s="44"/>
      <c r="G679" s="47"/>
      <c r="H679" s="47"/>
      <c r="I679" s="51"/>
    </row>
    <row r="680" spans="2:9" ht="20.100000000000001" customHeight="1" x14ac:dyDescent="0.25">
      <c r="B680" s="42"/>
      <c r="C680" s="43"/>
      <c r="D680" s="47"/>
      <c r="E680" s="48"/>
      <c r="F680" s="44"/>
      <c r="G680" s="47"/>
      <c r="H680" s="47"/>
      <c r="I680" s="51"/>
    </row>
    <row r="681" spans="2:9" ht="20.100000000000001" customHeight="1" x14ac:dyDescent="0.25">
      <c r="B681" s="42"/>
      <c r="C681" s="43"/>
      <c r="D681" s="47"/>
      <c r="E681" s="48"/>
      <c r="F681" s="44"/>
      <c r="G681" s="47"/>
      <c r="H681" s="47"/>
      <c r="I681" s="51"/>
    </row>
    <row r="682" spans="2:9" ht="20.100000000000001" customHeight="1" x14ac:dyDescent="0.25">
      <c r="B682" s="42"/>
      <c r="C682" s="43"/>
      <c r="D682" s="47"/>
      <c r="E682" s="48"/>
      <c r="F682" s="44"/>
      <c r="G682" s="47"/>
      <c r="H682" s="47"/>
      <c r="I682" s="51"/>
    </row>
    <row r="683" spans="2:9" ht="20.100000000000001" customHeight="1" x14ac:dyDescent="0.25">
      <c r="B683" s="42"/>
      <c r="C683" s="43"/>
      <c r="D683" s="47"/>
      <c r="E683" s="48"/>
      <c r="F683" s="44"/>
      <c r="G683" s="47"/>
      <c r="H683" s="47"/>
      <c r="I683" s="51"/>
    </row>
    <row r="684" spans="2:9" ht="20.100000000000001" customHeight="1" x14ac:dyDescent="0.25">
      <c r="B684" s="42"/>
      <c r="C684" s="43"/>
      <c r="D684" s="47"/>
      <c r="E684" s="48"/>
      <c r="F684" s="44"/>
      <c r="G684" s="47"/>
      <c r="H684" s="47"/>
      <c r="I684" s="51"/>
    </row>
    <row r="685" spans="2:9" ht="20.100000000000001" customHeight="1" x14ac:dyDescent="0.25">
      <c r="B685" s="42"/>
      <c r="C685" s="43"/>
      <c r="D685" s="47"/>
      <c r="E685" s="48"/>
      <c r="F685" s="44"/>
      <c r="G685" s="47"/>
      <c r="H685" s="47"/>
      <c r="I685" s="51"/>
    </row>
    <row r="686" spans="2:9" ht="20.100000000000001" customHeight="1" x14ac:dyDescent="0.25">
      <c r="B686" s="42"/>
      <c r="C686" s="43"/>
      <c r="D686" s="47"/>
      <c r="E686" s="48"/>
      <c r="F686" s="44"/>
      <c r="G686" s="47"/>
      <c r="H686" s="47"/>
      <c r="I686" s="51"/>
    </row>
    <row r="687" spans="2:9" ht="20.100000000000001" customHeight="1" x14ac:dyDescent="0.25">
      <c r="B687" s="42"/>
      <c r="C687" s="43"/>
      <c r="D687" s="47"/>
      <c r="E687" s="48"/>
      <c r="F687" s="44"/>
      <c r="G687" s="47"/>
      <c r="H687" s="47"/>
      <c r="I687" s="51"/>
    </row>
    <row r="688" spans="2:9" ht="20.100000000000001" customHeight="1" x14ac:dyDescent="0.25">
      <c r="B688" s="42"/>
      <c r="C688" s="43"/>
      <c r="D688" s="47"/>
      <c r="E688" s="48"/>
      <c r="F688" s="44"/>
      <c r="G688" s="47"/>
      <c r="H688" s="47"/>
      <c r="I688" s="51"/>
    </row>
    <row r="689" spans="2:9" ht="20.100000000000001" customHeight="1" x14ac:dyDescent="0.25">
      <c r="B689" s="42"/>
      <c r="C689" s="43"/>
      <c r="D689" s="47"/>
      <c r="E689" s="48"/>
      <c r="F689" s="44"/>
      <c r="G689" s="47"/>
      <c r="H689" s="47"/>
      <c r="I689" s="51"/>
    </row>
    <row r="690" spans="2:9" ht="20.100000000000001" customHeight="1" x14ac:dyDescent="0.25">
      <c r="B690" s="42"/>
      <c r="C690" s="43"/>
      <c r="D690" s="47"/>
      <c r="E690" s="48"/>
      <c r="F690" s="44"/>
      <c r="G690" s="47"/>
      <c r="H690" s="47"/>
      <c r="I690" s="51"/>
    </row>
    <row r="691" spans="2:9" ht="20.100000000000001" customHeight="1" x14ac:dyDescent="0.25">
      <c r="B691" s="42"/>
      <c r="C691" s="43"/>
      <c r="D691" s="47"/>
      <c r="E691" s="48"/>
      <c r="F691" s="44"/>
      <c r="G691" s="47"/>
      <c r="H691" s="47"/>
      <c r="I691" s="51"/>
    </row>
    <row r="692" spans="2:9" ht="20.100000000000001" customHeight="1" x14ac:dyDescent="0.25">
      <c r="B692" s="42"/>
      <c r="C692" s="43"/>
      <c r="D692" s="47"/>
      <c r="E692" s="48"/>
      <c r="F692" s="44"/>
      <c r="G692" s="47"/>
      <c r="H692" s="47"/>
      <c r="I692" s="51"/>
    </row>
    <row r="693" spans="2:9" ht="20.100000000000001" customHeight="1" x14ac:dyDescent="0.25">
      <c r="B693" s="42"/>
      <c r="C693" s="43"/>
      <c r="D693" s="47"/>
      <c r="E693" s="48"/>
      <c r="F693" s="44"/>
      <c r="G693" s="47"/>
      <c r="H693" s="47"/>
      <c r="I693" s="51"/>
    </row>
    <row r="694" spans="2:9" ht="20.100000000000001" customHeight="1" x14ac:dyDescent="0.25">
      <c r="B694" s="42"/>
      <c r="C694" s="43"/>
      <c r="D694" s="47"/>
      <c r="E694" s="48"/>
      <c r="F694" s="44"/>
      <c r="G694" s="47"/>
      <c r="H694" s="47"/>
      <c r="I694" s="51"/>
    </row>
    <row r="695" spans="2:9" ht="20.100000000000001" customHeight="1" x14ac:dyDescent="0.25">
      <c r="B695" s="42"/>
      <c r="C695" s="43"/>
      <c r="D695" s="47"/>
      <c r="E695" s="48"/>
      <c r="F695" s="44"/>
      <c r="G695" s="47"/>
      <c r="H695" s="47"/>
      <c r="I695" s="51"/>
    </row>
    <row r="696" spans="2:9" ht="20.100000000000001" customHeight="1" x14ac:dyDescent="0.25">
      <c r="B696" s="42"/>
      <c r="C696" s="43"/>
      <c r="D696" s="47"/>
      <c r="E696" s="48"/>
      <c r="F696" s="44"/>
      <c r="G696" s="47"/>
      <c r="H696" s="47"/>
      <c r="I696" s="51"/>
    </row>
    <row r="697" spans="2:9" ht="20.100000000000001" customHeight="1" x14ac:dyDescent="0.25">
      <c r="B697" s="42"/>
      <c r="C697" s="43"/>
      <c r="D697" s="47"/>
      <c r="E697" s="48"/>
      <c r="F697" s="44"/>
      <c r="G697" s="47"/>
      <c r="H697" s="47"/>
      <c r="I697" s="51"/>
    </row>
    <row r="698" spans="2:9" ht="20.100000000000001" customHeight="1" x14ac:dyDescent="0.25">
      <c r="B698" s="42"/>
      <c r="C698" s="43"/>
      <c r="D698" s="47"/>
      <c r="E698" s="48"/>
      <c r="F698" s="44"/>
      <c r="G698" s="47"/>
      <c r="H698" s="47"/>
      <c r="I698" s="51"/>
    </row>
    <row r="699" spans="2:9" ht="20.100000000000001" customHeight="1" x14ac:dyDescent="0.25">
      <c r="B699" s="42"/>
      <c r="C699" s="43"/>
      <c r="D699" s="47"/>
      <c r="E699" s="48"/>
      <c r="F699" s="44"/>
      <c r="G699" s="47"/>
      <c r="H699" s="47"/>
      <c r="I699" s="51"/>
    </row>
    <row r="700" spans="2:9" ht="20.100000000000001" customHeight="1" x14ac:dyDescent="0.25">
      <c r="B700" s="42"/>
      <c r="C700" s="43"/>
      <c r="D700" s="47"/>
      <c r="E700" s="48"/>
      <c r="F700" s="44"/>
      <c r="G700" s="47"/>
      <c r="H700" s="47"/>
      <c r="I700" s="51"/>
    </row>
    <row r="701" spans="2:9" ht="20.100000000000001" customHeight="1" x14ac:dyDescent="0.25">
      <c r="B701" s="42"/>
      <c r="C701" s="43"/>
      <c r="D701" s="47"/>
      <c r="E701" s="48"/>
      <c r="F701" s="44"/>
      <c r="G701" s="47"/>
      <c r="H701" s="47"/>
      <c r="I701" s="51"/>
    </row>
    <row r="702" spans="2:9" ht="20.100000000000001" customHeight="1" x14ac:dyDescent="0.25">
      <c r="B702" s="42"/>
      <c r="C702" s="43"/>
      <c r="D702" s="47"/>
      <c r="E702" s="48"/>
      <c r="F702" s="44"/>
      <c r="G702" s="47"/>
      <c r="H702" s="47"/>
      <c r="I702" s="51"/>
    </row>
    <row r="703" spans="2:9" ht="20.100000000000001" customHeight="1" x14ac:dyDescent="0.25">
      <c r="B703" s="42"/>
      <c r="C703" s="43"/>
      <c r="D703" s="47"/>
      <c r="E703" s="48"/>
      <c r="F703" s="44"/>
      <c r="G703" s="47"/>
      <c r="H703" s="47"/>
      <c r="I703" s="51"/>
    </row>
    <row r="704" spans="2:9" ht="20.100000000000001" customHeight="1" x14ac:dyDescent="0.25">
      <c r="B704" s="42"/>
      <c r="C704" s="43"/>
      <c r="D704" s="47"/>
      <c r="E704" s="48"/>
      <c r="F704" s="44"/>
      <c r="G704" s="47"/>
      <c r="H704" s="47"/>
      <c r="I704" s="51"/>
    </row>
    <row r="705" spans="2:9" ht="20.100000000000001" customHeight="1" x14ac:dyDescent="0.25">
      <c r="B705" s="42"/>
      <c r="C705" s="43"/>
      <c r="D705" s="47"/>
      <c r="E705" s="48"/>
      <c r="F705" s="44"/>
      <c r="G705" s="47"/>
      <c r="H705" s="47"/>
      <c r="I705" s="51"/>
    </row>
    <row r="706" spans="2:9" ht="20.100000000000001" customHeight="1" x14ac:dyDescent="0.25">
      <c r="B706" s="42"/>
      <c r="C706" s="43"/>
      <c r="D706" s="47"/>
      <c r="E706" s="48"/>
      <c r="F706" s="44"/>
      <c r="G706" s="47"/>
      <c r="H706" s="47"/>
      <c r="I706" s="51"/>
    </row>
    <row r="707" spans="2:9" ht="20.100000000000001" customHeight="1" x14ac:dyDescent="0.25">
      <c r="B707" s="42"/>
      <c r="C707" s="43"/>
      <c r="D707" s="47"/>
      <c r="E707" s="48"/>
      <c r="F707" s="44"/>
      <c r="G707" s="47"/>
      <c r="H707" s="47"/>
      <c r="I707" s="51"/>
    </row>
    <row r="708" spans="2:9" ht="20.100000000000001" customHeight="1" x14ac:dyDescent="0.25">
      <c r="B708" s="42"/>
      <c r="C708" s="43"/>
      <c r="D708" s="47"/>
      <c r="E708" s="48"/>
      <c r="F708" s="44"/>
      <c r="G708" s="47"/>
      <c r="H708" s="47"/>
      <c r="I708" s="51"/>
    </row>
    <row r="709" spans="2:9" ht="20.100000000000001" customHeight="1" x14ac:dyDescent="0.25">
      <c r="B709" s="42"/>
      <c r="C709" s="43"/>
      <c r="D709" s="47"/>
      <c r="E709" s="48"/>
      <c r="F709" s="44"/>
      <c r="G709" s="47"/>
      <c r="H709" s="47"/>
      <c r="I709" s="51"/>
    </row>
    <row r="710" spans="2:9" ht="20.100000000000001" customHeight="1" x14ac:dyDescent="0.25">
      <c r="B710" s="42"/>
      <c r="C710" s="43"/>
      <c r="D710" s="47"/>
      <c r="E710" s="48"/>
      <c r="F710" s="44"/>
      <c r="G710" s="47"/>
      <c r="H710" s="47"/>
      <c r="I710" s="51"/>
    </row>
    <row r="711" spans="2:9" ht="20.100000000000001" customHeight="1" x14ac:dyDescent="0.25">
      <c r="B711" s="42"/>
      <c r="C711" s="43"/>
      <c r="D711" s="47"/>
      <c r="E711" s="48"/>
      <c r="F711" s="44"/>
      <c r="G711" s="47"/>
      <c r="H711" s="47"/>
      <c r="I711" s="51"/>
    </row>
    <row r="712" spans="2:9" ht="20.100000000000001" customHeight="1" x14ac:dyDescent="0.25">
      <c r="B712" s="42"/>
      <c r="C712" s="43"/>
      <c r="D712" s="47"/>
      <c r="E712" s="48"/>
      <c r="F712" s="44"/>
      <c r="G712" s="47"/>
      <c r="H712" s="47"/>
      <c r="I712" s="51"/>
    </row>
    <row r="713" spans="2:9" ht="20.100000000000001" customHeight="1" x14ac:dyDescent="0.25">
      <c r="B713" s="42"/>
      <c r="C713" s="43"/>
      <c r="D713" s="47"/>
      <c r="E713" s="48"/>
      <c r="F713" s="44"/>
      <c r="G713" s="47"/>
      <c r="H713" s="47"/>
      <c r="I713" s="51"/>
    </row>
    <row r="714" spans="2:9" ht="20.100000000000001" customHeight="1" x14ac:dyDescent="0.25">
      <c r="B714" s="42"/>
      <c r="C714" s="43"/>
      <c r="D714" s="47"/>
      <c r="E714" s="48"/>
      <c r="F714" s="44"/>
      <c r="G714" s="47"/>
      <c r="H714" s="47"/>
      <c r="I714" s="51"/>
    </row>
    <row r="715" spans="2:9" ht="20.100000000000001" customHeight="1" x14ac:dyDescent="0.25">
      <c r="B715" s="42"/>
      <c r="C715" s="43"/>
      <c r="D715" s="47"/>
      <c r="E715" s="48"/>
      <c r="F715" s="44"/>
      <c r="G715" s="47"/>
      <c r="H715" s="47"/>
      <c r="I715" s="51"/>
    </row>
    <row r="716" spans="2:9" ht="20.100000000000001" customHeight="1" x14ac:dyDescent="0.25">
      <c r="B716" s="42"/>
      <c r="C716" s="43"/>
      <c r="D716" s="47"/>
      <c r="E716" s="48"/>
      <c r="F716" s="44"/>
      <c r="G716" s="47"/>
      <c r="H716" s="47"/>
      <c r="I716" s="51"/>
    </row>
    <row r="717" spans="2:9" ht="20.100000000000001" customHeight="1" x14ac:dyDescent="0.25">
      <c r="B717" s="42"/>
      <c r="C717" s="43"/>
      <c r="D717" s="47"/>
      <c r="E717" s="48"/>
      <c r="F717" s="44"/>
      <c r="G717" s="47"/>
      <c r="H717" s="47"/>
      <c r="I717" s="51"/>
    </row>
    <row r="718" spans="2:9" ht="20.100000000000001" customHeight="1" x14ac:dyDescent="0.25">
      <c r="B718" s="42"/>
      <c r="C718" s="43"/>
      <c r="D718" s="47"/>
      <c r="E718" s="48"/>
      <c r="F718" s="44"/>
      <c r="G718" s="47"/>
      <c r="H718" s="47"/>
      <c r="I718" s="51"/>
    </row>
    <row r="719" spans="2:9" ht="20.100000000000001" customHeight="1" x14ac:dyDescent="0.25">
      <c r="B719" s="42"/>
      <c r="C719" s="43"/>
      <c r="D719" s="47"/>
      <c r="E719" s="48"/>
      <c r="F719" s="44"/>
      <c r="G719" s="47"/>
      <c r="H719" s="47"/>
      <c r="I719" s="51"/>
    </row>
    <row r="720" spans="2:9" ht="20.100000000000001" customHeight="1" x14ac:dyDescent="0.25">
      <c r="B720" s="42"/>
      <c r="C720" s="43"/>
      <c r="D720" s="47"/>
      <c r="E720" s="48"/>
      <c r="F720" s="44"/>
      <c r="G720" s="47"/>
      <c r="H720" s="47"/>
      <c r="I720" s="51"/>
    </row>
    <row r="721" spans="2:9" ht="20.100000000000001" customHeight="1" x14ac:dyDescent="0.25">
      <c r="B721" s="42"/>
      <c r="C721" s="43"/>
      <c r="D721" s="47"/>
      <c r="E721" s="48"/>
      <c r="F721" s="44"/>
      <c r="G721" s="47"/>
      <c r="H721" s="47"/>
      <c r="I721" s="51"/>
    </row>
    <row r="722" spans="2:9" ht="20.100000000000001" customHeight="1" x14ac:dyDescent="0.25">
      <c r="B722" s="42"/>
      <c r="C722" s="43"/>
      <c r="D722" s="47"/>
      <c r="E722" s="48"/>
      <c r="F722" s="44"/>
      <c r="G722" s="47"/>
      <c r="H722" s="47"/>
      <c r="I722" s="51"/>
    </row>
    <row r="723" spans="2:9" ht="20.100000000000001" customHeight="1" x14ac:dyDescent="0.25">
      <c r="B723" s="42"/>
      <c r="C723" s="43"/>
      <c r="D723" s="47"/>
      <c r="E723" s="48"/>
      <c r="F723" s="44"/>
      <c r="G723" s="47"/>
      <c r="H723" s="47"/>
      <c r="I723" s="51"/>
    </row>
    <row r="724" spans="2:9" ht="20.100000000000001" customHeight="1" x14ac:dyDescent="0.25">
      <c r="B724" s="42"/>
      <c r="C724" s="43"/>
      <c r="D724" s="47"/>
      <c r="E724" s="48"/>
      <c r="F724" s="44"/>
      <c r="G724" s="47"/>
      <c r="H724" s="47"/>
      <c r="I724" s="51"/>
    </row>
    <row r="725" spans="2:9" ht="20.100000000000001" customHeight="1" x14ac:dyDescent="0.25">
      <c r="B725" s="42"/>
      <c r="C725" s="43"/>
      <c r="D725" s="47"/>
      <c r="E725" s="48"/>
      <c r="F725" s="44"/>
      <c r="G725" s="47"/>
      <c r="H725" s="47"/>
      <c r="I725" s="51"/>
    </row>
    <row r="726" spans="2:9" ht="20.100000000000001" customHeight="1" x14ac:dyDescent="0.25">
      <c r="B726" s="42"/>
      <c r="C726" s="43"/>
      <c r="D726" s="47"/>
      <c r="E726" s="48"/>
      <c r="F726" s="44"/>
      <c r="G726" s="47"/>
      <c r="H726" s="47"/>
      <c r="I726" s="51"/>
    </row>
    <row r="727" spans="2:9" ht="20.100000000000001" customHeight="1" x14ac:dyDescent="0.25">
      <c r="B727" s="42"/>
      <c r="C727" s="43"/>
      <c r="D727" s="47"/>
      <c r="E727" s="48"/>
      <c r="F727" s="44"/>
      <c r="G727" s="47"/>
      <c r="H727" s="47"/>
      <c r="I727" s="51"/>
    </row>
    <row r="728" spans="2:9" ht="20.100000000000001" customHeight="1" x14ac:dyDescent="0.25">
      <c r="B728" s="42"/>
      <c r="C728" s="43"/>
      <c r="D728" s="47"/>
      <c r="E728" s="48"/>
      <c r="F728" s="44"/>
      <c r="G728" s="47"/>
      <c r="H728" s="47"/>
      <c r="I728" s="51"/>
    </row>
    <row r="729" spans="2:9" ht="20.100000000000001" customHeight="1" x14ac:dyDescent="0.25">
      <c r="B729" s="42"/>
      <c r="C729" s="43"/>
      <c r="D729" s="47"/>
      <c r="E729" s="48"/>
      <c r="F729" s="44"/>
      <c r="G729" s="47"/>
      <c r="H729" s="47"/>
      <c r="I729" s="51"/>
    </row>
    <row r="730" spans="2:9" ht="20.100000000000001" customHeight="1" x14ac:dyDescent="0.25">
      <c r="B730" s="42"/>
      <c r="C730" s="43"/>
      <c r="D730" s="47"/>
      <c r="E730" s="48"/>
      <c r="F730" s="44"/>
      <c r="G730" s="47"/>
      <c r="H730" s="47"/>
      <c r="I730" s="51"/>
    </row>
    <row r="731" spans="2:9" ht="20.100000000000001" customHeight="1" x14ac:dyDescent="0.25">
      <c r="B731" s="42"/>
      <c r="C731" s="43"/>
      <c r="D731" s="47"/>
      <c r="E731" s="48"/>
      <c r="F731" s="44"/>
      <c r="G731" s="47"/>
      <c r="H731" s="47"/>
      <c r="I731" s="51"/>
    </row>
    <row r="732" spans="2:9" ht="20.100000000000001" customHeight="1" x14ac:dyDescent="0.25">
      <c r="B732" s="42"/>
      <c r="C732" s="43"/>
      <c r="D732" s="47"/>
      <c r="E732" s="48"/>
      <c r="F732" s="44"/>
      <c r="G732" s="47"/>
      <c r="H732" s="47"/>
      <c r="I732" s="51"/>
    </row>
    <row r="733" spans="2:9" ht="20.100000000000001" customHeight="1" x14ac:dyDescent="0.25">
      <c r="B733" s="42"/>
      <c r="C733" s="43"/>
      <c r="D733" s="47"/>
      <c r="E733" s="48"/>
      <c r="F733" s="44"/>
      <c r="G733" s="47"/>
      <c r="H733" s="47"/>
      <c r="I733" s="51"/>
    </row>
    <row r="734" spans="2:9" ht="20.100000000000001" customHeight="1" x14ac:dyDescent="0.25">
      <c r="B734" s="42"/>
      <c r="C734" s="43"/>
      <c r="D734" s="47"/>
      <c r="E734" s="48"/>
      <c r="F734" s="44"/>
      <c r="G734" s="47"/>
      <c r="H734" s="47"/>
      <c r="I734" s="51"/>
    </row>
    <row r="735" spans="2:9" ht="20.100000000000001" customHeight="1" x14ac:dyDescent="0.25">
      <c r="B735" s="42"/>
      <c r="C735" s="43"/>
      <c r="D735" s="47"/>
      <c r="E735" s="48"/>
      <c r="F735" s="44"/>
      <c r="G735" s="47"/>
      <c r="H735" s="47"/>
      <c r="I735" s="51"/>
    </row>
    <row r="736" spans="2:9" ht="20.100000000000001" customHeight="1" x14ac:dyDescent="0.25">
      <c r="B736" s="42"/>
      <c r="C736" s="43"/>
      <c r="D736" s="47"/>
      <c r="E736" s="48"/>
      <c r="F736" s="44"/>
      <c r="G736" s="47"/>
      <c r="H736" s="47"/>
      <c r="I736" s="51"/>
    </row>
    <row r="737" spans="2:9" ht="20.100000000000001" customHeight="1" x14ac:dyDescent="0.25">
      <c r="B737" s="42"/>
      <c r="C737" s="43"/>
      <c r="D737" s="47"/>
      <c r="E737" s="48"/>
      <c r="F737" s="44"/>
      <c r="G737" s="47"/>
      <c r="H737" s="47"/>
      <c r="I737" s="51"/>
    </row>
    <row r="738" spans="2:9" ht="20.100000000000001" customHeight="1" x14ac:dyDescent="0.25">
      <c r="B738" s="42"/>
      <c r="C738" s="43"/>
      <c r="D738" s="47"/>
      <c r="E738" s="48"/>
      <c r="F738" s="44"/>
      <c r="G738" s="47"/>
      <c r="H738" s="47"/>
      <c r="I738" s="51"/>
    </row>
    <row r="739" spans="2:9" ht="20.100000000000001" customHeight="1" x14ac:dyDescent="0.25">
      <c r="B739" s="42"/>
      <c r="C739" s="43"/>
      <c r="D739" s="47"/>
      <c r="E739" s="48"/>
      <c r="F739" s="44"/>
      <c r="G739" s="47"/>
      <c r="H739" s="47"/>
      <c r="I739" s="51"/>
    </row>
    <row r="740" spans="2:9" ht="20.100000000000001" customHeight="1" x14ac:dyDescent="0.25">
      <c r="B740" s="42"/>
      <c r="C740" s="43"/>
      <c r="D740" s="47"/>
      <c r="E740" s="48"/>
      <c r="F740" s="44"/>
      <c r="G740" s="47"/>
      <c r="H740" s="47"/>
      <c r="I740" s="51"/>
    </row>
    <row r="741" spans="2:9" ht="20.100000000000001" customHeight="1" x14ac:dyDescent="0.25">
      <c r="B741" s="42"/>
      <c r="C741" s="43"/>
      <c r="D741" s="47"/>
      <c r="E741" s="48"/>
      <c r="F741" s="44"/>
      <c r="G741" s="47"/>
      <c r="H741" s="47"/>
      <c r="I741" s="51"/>
    </row>
    <row r="742" spans="2:9" ht="20.100000000000001" customHeight="1" x14ac:dyDescent="0.25">
      <c r="B742" s="42"/>
      <c r="C742" s="43"/>
      <c r="D742" s="47"/>
      <c r="E742" s="48"/>
      <c r="F742" s="44"/>
      <c r="G742" s="47"/>
      <c r="H742" s="47"/>
      <c r="I742" s="51"/>
    </row>
    <row r="743" spans="2:9" ht="20.100000000000001" customHeight="1" x14ac:dyDescent="0.25">
      <c r="B743" s="42"/>
      <c r="C743" s="43"/>
      <c r="D743" s="47"/>
      <c r="E743" s="48"/>
      <c r="F743" s="44"/>
      <c r="G743" s="47"/>
      <c r="H743" s="47"/>
      <c r="I743" s="51"/>
    </row>
    <row r="744" spans="2:9" ht="20.100000000000001" customHeight="1" x14ac:dyDescent="0.25">
      <c r="B744" s="42"/>
      <c r="C744" s="43"/>
      <c r="D744" s="47"/>
      <c r="E744" s="48"/>
      <c r="F744" s="44"/>
      <c r="G744" s="47"/>
      <c r="H744" s="47"/>
      <c r="I744" s="51"/>
    </row>
    <row r="745" spans="2:9" ht="20.100000000000001" customHeight="1" x14ac:dyDescent="0.25">
      <c r="B745" s="42"/>
      <c r="C745" s="43"/>
      <c r="D745" s="47"/>
      <c r="E745" s="48"/>
      <c r="F745" s="44"/>
      <c r="G745" s="47"/>
      <c r="H745" s="47"/>
      <c r="I745" s="51"/>
    </row>
    <row r="746" spans="2:9" ht="20.100000000000001" customHeight="1" x14ac:dyDescent="0.25">
      <c r="B746" s="42"/>
      <c r="C746" s="43"/>
      <c r="D746" s="47"/>
      <c r="E746" s="48"/>
      <c r="F746" s="44"/>
      <c r="G746" s="47"/>
      <c r="H746" s="47"/>
      <c r="I746" s="51"/>
    </row>
    <row r="747" spans="2:9" ht="20.100000000000001" customHeight="1" x14ac:dyDescent="0.25">
      <c r="B747" s="42"/>
      <c r="C747" s="43"/>
      <c r="D747" s="47"/>
      <c r="E747" s="48"/>
      <c r="F747" s="44"/>
      <c r="G747" s="47"/>
      <c r="H747" s="47"/>
      <c r="I747" s="51"/>
    </row>
    <row r="748" spans="2:9" ht="20.100000000000001" customHeight="1" x14ac:dyDescent="0.25">
      <c r="B748" s="42"/>
      <c r="C748" s="43"/>
      <c r="D748" s="47"/>
      <c r="E748" s="48"/>
      <c r="F748" s="44"/>
      <c r="G748" s="47"/>
      <c r="H748" s="47"/>
      <c r="I748" s="51"/>
    </row>
    <row r="749" spans="2:9" ht="20.100000000000001" customHeight="1" x14ac:dyDescent="0.25">
      <c r="B749" s="42"/>
      <c r="C749" s="43"/>
      <c r="D749" s="47"/>
      <c r="E749" s="48"/>
      <c r="F749" s="44"/>
      <c r="G749" s="47"/>
      <c r="H749" s="47"/>
      <c r="I749" s="51"/>
    </row>
    <row r="750" spans="2:9" ht="20.100000000000001" customHeight="1" x14ac:dyDescent="0.25">
      <c r="B750" s="42"/>
      <c r="C750" s="43"/>
      <c r="D750" s="47"/>
      <c r="E750" s="48"/>
      <c r="F750" s="44"/>
      <c r="G750" s="47"/>
      <c r="H750" s="47"/>
      <c r="I750" s="51"/>
    </row>
    <row r="751" spans="2:9" ht="20.100000000000001" customHeight="1" x14ac:dyDescent="0.25">
      <c r="B751" s="42"/>
      <c r="C751" s="43"/>
      <c r="D751" s="47"/>
      <c r="E751" s="48"/>
      <c r="F751" s="44"/>
      <c r="G751" s="47"/>
      <c r="H751" s="47"/>
      <c r="I751" s="51"/>
    </row>
    <row r="752" spans="2:9" ht="20.100000000000001" customHeight="1" x14ac:dyDescent="0.25">
      <c r="B752" s="42"/>
      <c r="C752" s="43"/>
      <c r="D752" s="47"/>
      <c r="E752" s="48"/>
      <c r="F752" s="44"/>
      <c r="G752" s="47"/>
      <c r="H752" s="47"/>
      <c r="I752" s="51"/>
    </row>
    <row r="753" spans="2:9" ht="20.100000000000001" customHeight="1" x14ac:dyDescent="0.25">
      <c r="B753" s="42"/>
      <c r="C753" s="43"/>
      <c r="D753" s="47"/>
      <c r="E753" s="48"/>
      <c r="F753" s="44"/>
      <c r="G753" s="47"/>
      <c r="H753" s="47"/>
      <c r="I753" s="51"/>
    </row>
    <row r="754" spans="2:9" ht="20.100000000000001" customHeight="1" x14ac:dyDescent="0.25">
      <c r="B754" s="42"/>
      <c r="C754" s="43"/>
      <c r="D754" s="47"/>
      <c r="E754" s="48"/>
      <c r="F754" s="44"/>
      <c r="G754" s="47"/>
      <c r="H754" s="47"/>
      <c r="I754" s="51"/>
    </row>
    <row r="755" spans="2:9" ht="20.100000000000001" customHeight="1" x14ac:dyDescent="0.25">
      <c r="B755" s="42"/>
      <c r="C755" s="43"/>
      <c r="D755" s="47"/>
      <c r="E755" s="48"/>
      <c r="F755" s="44"/>
      <c r="G755" s="47"/>
      <c r="H755" s="47"/>
      <c r="I755" s="51"/>
    </row>
    <row r="756" spans="2:9" ht="20.100000000000001" customHeight="1" x14ac:dyDescent="0.25">
      <c r="B756" s="42"/>
      <c r="C756" s="43"/>
      <c r="D756" s="47"/>
      <c r="E756" s="48"/>
      <c r="F756" s="44"/>
      <c r="G756" s="47"/>
      <c r="H756" s="47"/>
      <c r="I756" s="51"/>
    </row>
    <row r="757" spans="2:9" ht="20.100000000000001" customHeight="1" x14ac:dyDescent="0.25">
      <c r="B757" s="42"/>
      <c r="C757" s="43"/>
      <c r="D757" s="47"/>
      <c r="E757" s="48"/>
      <c r="F757" s="44"/>
      <c r="G757" s="47"/>
      <c r="H757" s="47"/>
      <c r="I757" s="51"/>
    </row>
    <row r="758" spans="2:9" ht="20.100000000000001" customHeight="1" x14ac:dyDescent="0.25">
      <c r="B758" s="42"/>
      <c r="C758" s="43"/>
      <c r="D758" s="47"/>
      <c r="E758" s="48"/>
      <c r="F758" s="44"/>
      <c r="G758" s="47"/>
      <c r="H758" s="47"/>
      <c r="I758" s="51"/>
    </row>
    <row r="759" spans="2:9" ht="20.100000000000001" customHeight="1" x14ac:dyDescent="0.25">
      <c r="B759" s="42"/>
      <c r="C759" s="43"/>
      <c r="D759" s="47"/>
      <c r="E759" s="48"/>
      <c r="F759" s="44"/>
      <c r="G759" s="47"/>
      <c r="H759" s="47"/>
      <c r="I759" s="51"/>
    </row>
    <row r="760" spans="2:9" ht="20.100000000000001" customHeight="1" x14ac:dyDescent="0.25">
      <c r="B760" s="42"/>
      <c r="C760" s="43"/>
      <c r="D760" s="47"/>
      <c r="E760" s="48"/>
      <c r="F760" s="44"/>
      <c r="G760" s="47"/>
      <c r="H760" s="47"/>
      <c r="I760" s="51"/>
    </row>
    <row r="761" spans="2:9" ht="20.100000000000001" customHeight="1" x14ac:dyDescent="0.25">
      <c r="B761" s="42"/>
      <c r="C761" s="43"/>
      <c r="D761" s="47"/>
      <c r="E761" s="48"/>
      <c r="F761" s="44"/>
      <c r="G761" s="47"/>
      <c r="H761" s="47"/>
      <c r="I761" s="51"/>
    </row>
    <row r="762" spans="2:9" ht="20.100000000000001" customHeight="1" x14ac:dyDescent="0.25">
      <c r="B762" s="42"/>
      <c r="C762" s="43"/>
      <c r="D762" s="47"/>
      <c r="E762" s="48"/>
      <c r="F762" s="44"/>
      <c r="G762" s="47"/>
      <c r="H762" s="47"/>
      <c r="I762" s="51"/>
    </row>
    <row r="763" spans="2:9" ht="20.100000000000001" customHeight="1" x14ac:dyDescent="0.25">
      <c r="B763" s="42"/>
      <c r="C763" s="43"/>
      <c r="D763" s="47"/>
      <c r="E763" s="48"/>
      <c r="F763" s="44"/>
      <c r="G763" s="47"/>
      <c r="H763" s="47"/>
      <c r="I763" s="51"/>
    </row>
    <row r="764" spans="2:9" ht="20.100000000000001" customHeight="1" x14ac:dyDescent="0.25">
      <c r="B764" s="42"/>
      <c r="C764" s="43"/>
      <c r="D764" s="47"/>
      <c r="E764" s="48"/>
      <c r="F764" s="44"/>
      <c r="G764" s="47"/>
      <c r="H764" s="47"/>
      <c r="I764" s="51"/>
    </row>
    <row r="765" spans="2:9" ht="20.100000000000001" customHeight="1" x14ac:dyDescent="0.25">
      <c r="B765" s="42"/>
      <c r="C765" s="43"/>
      <c r="D765" s="47"/>
      <c r="E765" s="48"/>
      <c r="F765" s="44"/>
      <c r="G765" s="47"/>
      <c r="H765" s="47"/>
      <c r="I765" s="51"/>
    </row>
    <row r="766" spans="2:9" ht="20.100000000000001" customHeight="1" x14ac:dyDescent="0.25">
      <c r="B766" s="42"/>
      <c r="C766" s="43"/>
      <c r="D766" s="47"/>
      <c r="E766" s="48"/>
      <c r="F766" s="44"/>
      <c r="G766" s="47"/>
      <c r="H766" s="47"/>
      <c r="I766" s="51"/>
    </row>
    <row r="767" spans="2:9" ht="20.100000000000001" customHeight="1" x14ac:dyDescent="0.25">
      <c r="B767" s="42"/>
      <c r="C767" s="43"/>
      <c r="D767" s="47"/>
      <c r="E767" s="48"/>
      <c r="F767" s="44"/>
      <c r="G767" s="47"/>
      <c r="H767" s="47"/>
      <c r="I767" s="51"/>
    </row>
    <row r="768" spans="2:9" ht="20.100000000000001" customHeight="1" x14ac:dyDescent="0.25">
      <c r="B768" s="42"/>
      <c r="C768" s="43"/>
      <c r="D768" s="47"/>
      <c r="E768" s="48"/>
      <c r="F768" s="44"/>
      <c r="G768" s="47"/>
      <c r="H768" s="47"/>
      <c r="I768" s="51"/>
    </row>
    <row r="769" spans="2:9" ht="20.100000000000001" customHeight="1" x14ac:dyDescent="0.25">
      <c r="B769" s="42"/>
      <c r="C769" s="43"/>
      <c r="D769" s="47"/>
      <c r="E769" s="48"/>
      <c r="F769" s="44"/>
      <c r="G769" s="47"/>
      <c r="H769" s="47"/>
      <c r="I769" s="51"/>
    </row>
    <row r="770" spans="2:9" ht="20.100000000000001" customHeight="1" x14ac:dyDescent="0.25">
      <c r="B770" s="42"/>
      <c r="C770" s="43"/>
      <c r="D770" s="47"/>
      <c r="E770" s="48"/>
      <c r="F770" s="44"/>
      <c r="G770" s="47"/>
      <c r="H770" s="47"/>
      <c r="I770" s="51"/>
    </row>
    <row r="771" spans="2:9" ht="20.100000000000001" customHeight="1" x14ac:dyDescent="0.25">
      <c r="B771" s="42"/>
      <c r="C771" s="43"/>
      <c r="D771" s="47"/>
      <c r="E771" s="48"/>
      <c r="F771" s="44"/>
      <c r="G771" s="47"/>
      <c r="H771" s="47"/>
      <c r="I771" s="51"/>
    </row>
    <row r="772" spans="2:9" ht="20.100000000000001" customHeight="1" x14ac:dyDescent="0.25">
      <c r="B772" s="42"/>
      <c r="C772" s="43"/>
      <c r="D772" s="47"/>
      <c r="E772" s="48"/>
      <c r="F772" s="44"/>
      <c r="G772" s="47"/>
      <c r="H772" s="47"/>
      <c r="I772" s="51"/>
    </row>
    <row r="773" spans="2:9" ht="20.100000000000001" customHeight="1" x14ac:dyDescent="0.25">
      <c r="B773" s="42"/>
      <c r="C773" s="43"/>
      <c r="D773" s="47"/>
      <c r="E773" s="48"/>
      <c r="F773" s="44"/>
      <c r="G773" s="47"/>
      <c r="H773" s="47"/>
      <c r="I773" s="51"/>
    </row>
    <row r="774" spans="2:9" ht="20.100000000000001" customHeight="1" x14ac:dyDescent="0.25">
      <c r="B774" s="42"/>
      <c r="C774" s="43"/>
      <c r="D774" s="47"/>
      <c r="E774" s="48"/>
      <c r="F774" s="44"/>
      <c r="G774" s="47"/>
      <c r="H774" s="47"/>
      <c r="I774" s="51"/>
    </row>
    <row r="775" spans="2:9" ht="20.100000000000001" customHeight="1" x14ac:dyDescent="0.25">
      <c r="B775" s="42"/>
      <c r="C775" s="43"/>
      <c r="D775" s="47"/>
      <c r="E775" s="48"/>
      <c r="F775" s="44"/>
      <c r="G775" s="47"/>
      <c r="H775" s="47"/>
      <c r="I775" s="51"/>
    </row>
    <row r="776" spans="2:9" ht="20.100000000000001" customHeight="1" x14ac:dyDescent="0.25">
      <c r="B776" s="42"/>
      <c r="C776" s="43"/>
      <c r="D776" s="47"/>
      <c r="E776" s="48"/>
      <c r="F776" s="44"/>
      <c r="G776" s="47"/>
      <c r="H776" s="47"/>
      <c r="I776" s="51"/>
    </row>
    <row r="777" spans="2:9" ht="20.100000000000001" customHeight="1" x14ac:dyDescent="0.25">
      <c r="B777" s="42"/>
      <c r="C777" s="43"/>
      <c r="D777" s="47"/>
      <c r="E777" s="48"/>
      <c r="F777" s="44"/>
      <c r="G777" s="47"/>
      <c r="H777" s="47"/>
      <c r="I777" s="51"/>
    </row>
    <row r="778" spans="2:9" ht="20.100000000000001" customHeight="1" x14ac:dyDescent="0.25">
      <c r="B778" s="42"/>
      <c r="C778" s="43"/>
      <c r="D778" s="47"/>
      <c r="E778" s="48"/>
      <c r="F778" s="44"/>
      <c r="G778" s="47"/>
      <c r="H778" s="47"/>
      <c r="I778" s="51"/>
    </row>
    <row r="779" spans="2:9" ht="20.100000000000001" customHeight="1" x14ac:dyDescent="0.25">
      <c r="B779" s="42"/>
      <c r="C779" s="43"/>
      <c r="D779" s="47"/>
      <c r="E779" s="48"/>
      <c r="F779" s="44"/>
      <c r="G779" s="47"/>
      <c r="H779" s="47"/>
      <c r="I779" s="51"/>
    </row>
    <row r="780" spans="2:9" ht="20.100000000000001" customHeight="1" x14ac:dyDescent="0.25">
      <c r="B780" s="42"/>
      <c r="C780" s="43"/>
      <c r="D780" s="47"/>
      <c r="E780" s="48"/>
      <c r="F780" s="44"/>
      <c r="G780" s="47"/>
      <c r="H780" s="47"/>
      <c r="I780" s="51"/>
    </row>
    <row r="781" spans="2:9" ht="20.100000000000001" customHeight="1" x14ac:dyDescent="0.25">
      <c r="B781" s="42"/>
      <c r="C781" s="43"/>
      <c r="D781" s="47"/>
      <c r="E781" s="48"/>
      <c r="F781" s="44"/>
      <c r="G781" s="47"/>
      <c r="H781" s="47"/>
      <c r="I781" s="51"/>
    </row>
    <row r="782" spans="2:9" ht="20.100000000000001" customHeight="1" x14ac:dyDescent="0.25">
      <c r="B782" s="42"/>
      <c r="C782" s="43"/>
      <c r="D782" s="47"/>
      <c r="E782" s="48"/>
      <c r="F782" s="44"/>
      <c r="G782" s="47"/>
      <c r="H782" s="47"/>
      <c r="I782" s="51"/>
    </row>
    <row r="783" spans="2:9" ht="20.100000000000001" customHeight="1" x14ac:dyDescent="0.25">
      <c r="B783" s="42"/>
      <c r="C783" s="43"/>
      <c r="D783" s="47"/>
      <c r="E783" s="48"/>
      <c r="F783" s="44"/>
      <c r="G783" s="47"/>
      <c r="H783" s="47"/>
      <c r="I783" s="51"/>
    </row>
    <row r="784" spans="2:9" ht="20.100000000000001" customHeight="1" x14ac:dyDescent="0.25">
      <c r="B784" s="42"/>
      <c r="C784" s="43"/>
      <c r="D784" s="47"/>
      <c r="E784" s="48"/>
      <c r="F784" s="44"/>
      <c r="G784" s="47"/>
      <c r="H784" s="47"/>
      <c r="I784" s="51"/>
    </row>
    <row r="785" spans="2:9" ht="20.100000000000001" customHeight="1" x14ac:dyDescent="0.25">
      <c r="B785" s="42"/>
      <c r="C785" s="43"/>
      <c r="D785" s="47"/>
      <c r="E785" s="48"/>
      <c r="F785" s="44"/>
      <c r="G785" s="47"/>
      <c r="H785" s="47"/>
      <c r="I785" s="51"/>
    </row>
    <row r="786" spans="2:9" ht="20.100000000000001" customHeight="1" x14ac:dyDescent="0.25">
      <c r="B786" s="42"/>
      <c r="C786" s="43"/>
      <c r="D786" s="47"/>
      <c r="E786" s="48"/>
      <c r="F786" s="44"/>
      <c r="G786" s="47"/>
      <c r="H786" s="47"/>
      <c r="I786" s="51"/>
    </row>
    <row r="787" spans="2:9" ht="20.100000000000001" customHeight="1" x14ac:dyDescent="0.25">
      <c r="B787" s="42"/>
      <c r="C787" s="43"/>
      <c r="D787" s="47"/>
      <c r="E787" s="48"/>
      <c r="F787" s="44"/>
      <c r="G787" s="47"/>
      <c r="H787" s="47"/>
      <c r="I787" s="51"/>
    </row>
    <row r="788" spans="2:9" ht="20.100000000000001" customHeight="1" x14ac:dyDescent="0.25">
      <c r="B788" s="42"/>
      <c r="C788" s="43"/>
      <c r="D788" s="47"/>
      <c r="E788" s="48"/>
      <c r="F788" s="44"/>
      <c r="G788" s="47"/>
      <c r="H788" s="47"/>
      <c r="I788" s="51"/>
    </row>
    <row r="789" spans="2:9" ht="20.100000000000001" customHeight="1" x14ac:dyDescent="0.25">
      <c r="B789" s="42"/>
      <c r="C789" s="43"/>
      <c r="D789" s="47"/>
      <c r="E789" s="48"/>
      <c r="F789" s="44"/>
      <c r="G789" s="47"/>
      <c r="H789" s="47"/>
      <c r="I789" s="51"/>
    </row>
    <row r="790" spans="2:9" ht="20.100000000000001" customHeight="1" x14ac:dyDescent="0.25">
      <c r="B790" s="42"/>
      <c r="C790" s="43"/>
      <c r="D790" s="47"/>
      <c r="E790" s="48"/>
      <c r="F790" s="44"/>
      <c r="G790" s="47"/>
      <c r="H790" s="47"/>
      <c r="I790" s="51"/>
    </row>
    <row r="791" spans="2:9" ht="20.100000000000001" customHeight="1" x14ac:dyDescent="0.25">
      <c r="B791" s="42"/>
      <c r="C791" s="43"/>
      <c r="D791" s="47"/>
      <c r="E791" s="48"/>
      <c r="F791" s="44"/>
      <c r="G791" s="47"/>
      <c r="H791" s="47"/>
      <c r="I791" s="51"/>
    </row>
    <row r="792" spans="2:9" ht="20.100000000000001" customHeight="1" x14ac:dyDescent="0.25">
      <c r="B792" s="42"/>
      <c r="C792" s="43"/>
      <c r="D792" s="47"/>
      <c r="E792" s="48"/>
      <c r="F792" s="44"/>
      <c r="G792" s="47"/>
      <c r="H792" s="47"/>
      <c r="I792" s="51"/>
    </row>
    <row r="793" spans="2:9" ht="20.100000000000001" customHeight="1" x14ac:dyDescent="0.25">
      <c r="B793" s="42"/>
      <c r="C793" s="43"/>
      <c r="D793" s="47"/>
      <c r="E793" s="48"/>
      <c r="F793" s="44"/>
      <c r="G793" s="47"/>
      <c r="H793" s="47"/>
      <c r="I793" s="51"/>
    </row>
    <row r="794" spans="2:9" ht="20.100000000000001" customHeight="1" x14ac:dyDescent="0.25">
      <c r="B794" s="42"/>
      <c r="C794" s="43"/>
      <c r="D794" s="47"/>
      <c r="E794" s="48"/>
      <c r="F794" s="44"/>
      <c r="G794" s="47"/>
      <c r="H794" s="47"/>
      <c r="I794" s="51"/>
    </row>
    <row r="795" spans="2:9" ht="20.100000000000001" customHeight="1" x14ac:dyDescent="0.25">
      <c r="B795" s="42"/>
      <c r="C795" s="43"/>
      <c r="D795" s="47"/>
      <c r="E795" s="48"/>
      <c r="F795" s="44"/>
      <c r="G795" s="47"/>
      <c r="H795" s="47"/>
      <c r="I795" s="51"/>
    </row>
    <row r="796" spans="2:9" ht="20.100000000000001" customHeight="1" x14ac:dyDescent="0.25">
      <c r="B796" s="42"/>
      <c r="C796" s="43"/>
      <c r="D796" s="47"/>
      <c r="E796" s="48"/>
      <c r="F796" s="44"/>
      <c r="G796" s="47"/>
      <c r="H796" s="47"/>
      <c r="I796" s="51"/>
    </row>
    <row r="797" spans="2:9" ht="20.100000000000001" customHeight="1" x14ac:dyDescent="0.25">
      <c r="B797" s="42"/>
      <c r="C797" s="43"/>
      <c r="D797" s="47"/>
      <c r="E797" s="48"/>
      <c r="F797" s="44"/>
      <c r="G797" s="47"/>
      <c r="H797" s="47"/>
      <c r="I797" s="51"/>
    </row>
    <row r="798" spans="2:9" ht="20.100000000000001" customHeight="1" x14ac:dyDescent="0.25">
      <c r="B798" s="42"/>
      <c r="C798" s="43"/>
      <c r="D798" s="47"/>
      <c r="E798" s="48"/>
      <c r="F798" s="44"/>
      <c r="G798" s="47"/>
      <c r="H798" s="47"/>
      <c r="I798" s="51"/>
    </row>
    <row r="799" spans="2:9" ht="20.100000000000001" customHeight="1" x14ac:dyDescent="0.25">
      <c r="B799" s="42"/>
      <c r="C799" s="43"/>
      <c r="D799" s="47"/>
      <c r="E799" s="48"/>
      <c r="F799" s="44"/>
      <c r="G799" s="47"/>
      <c r="H799" s="47"/>
      <c r="I799" s="51"/>
    </row>
    <row r="800" spans="2:9" ht="20.100000000000001" customHeight="1" x14ac:dyDescent="0.25">
      <c r="B800" s="42"/>
      <c r="C800" s="43"/>
      <c r="D800" s="47"/>
      <c r="E800" s="48"/>
      <c r="F800" s="44"/>
      <c r="G800" s="47"/>
      <c r="H800" s="47"/>
      <c r="I800" s="51"/>
    </row>
    <row r="801" spans="2:9" ht="20.100000000000001" customHeight="1" x14ac:dyDescent="0.25">
      <c r="B801" s="42"/>
      <c r="C801" s="43"/>
      <c r="D801" s="47"/>
      <c r="E801" s="48"/>
      <c r="F801" s="44"/>
      <c r="G801" s="47"/>
      <c r="H801" s="47"/>
      <c r="I801" s="51"/>
    </row>
    <row r="802" spans="2:9" ht="20.100000000000001" customHeight="1" x14ac:dyDescent="0.25">
      <c r="B802" s="42"/>
      <c r="C802" s="43"/>
      <c r="D802" s="47"/>
      <c r="E802" s="48"/>
      <c r="F802" s="44"/>
      <c r="G802" s="47"/>
      <c r="H802" s="47"/>
      <c r="I802" s="51"/>
    </row>
    <row r="803" spans="2:9" ht="20.100000000000001" customHeight="1" x14ac:dyDescent="0.25">
      <c r="B803" s="42"/>
      <c r="C803" s="43"/>
      <c r="D803" s="47"/>
      <c r="E803" s="48"/>
      <c r="F803" s="44"/>
      <c r="G803" s="47"/>
      <c r="H803" s="47"/>
      <c r="I803" s="51"/>
    </row>
    <row r="804" spans="2:9" ht="20.100000000000001" customHeight="1" x14ac:dyDescent="0.25">
      <c r="B804" s="42"/>
      <c r="C804" s="43"/>
      <c r="D804" s="47"/>
      <c r="E804" s="48"/>
      <c r="F804" s="44"/>
      <c r="G804" s="47"/>
      <c r="H804" s="47"/>
      <c r="I804" s="51"/>
    </row>
    <row r="805" spans="2:9" ht="20.100000000000001" customHeight="1" x14ac:dyDescent="0.25">
      <c r="B805" s="42"/>
      <c r="C805" s="43"/>
      <c r="D805" s="47"/>
      <c r="E805" s="48"/>
      <c r="F805" s="44"/>
      <c r="G805" s="47"/>
      <c r="H805" s="47"/>
      <c r="I805" s="51"/>
    </row>
    <row r="806" spans="2:9" ht="20.100000000000001" customHeight="1" x14ac:dyDescent="0.25">
      <c r="B806" s="42"/>
      <c r="C806" s="43"/>
      <c r="D806" s="47"/>
      <c r="E806" s="48"/>
      <c r="F806" s="44"/>
      <c r="G806" s="47"/>
      <c r="H806" s="47"/>
      <c r="I806" s="51"/>
    </row>
    <row r="807" spans="2:9" ht="20.100000000000001" customHeight="1" x14ac:dyDescent="0.25">
      <c r="B807" s="42"/>
      <c r="C807" s="43"/>
      <c r="D807" s="47"/>
      <c r="E807" s="48"/>
      <c r="F807" s="44"/>
      <c r="G807" s="47"/>
      <c r="H807" s="47"/>
      <c r="I807" s="51"/>
    </row>
    <row r="808" spans="2:9" ht="20.100000000000001" customHeight="1" x14ac:dyDescent="0.25">
      <c r="B808" s="42"/>
      <c r="C808" s="43"/>
      <c r="D808" s="47"/>
      <c r="E808" s="48"/>
      <c r="F808" s="44"/>
      <c r="G808" s="47"/>
      <c r="H808" s="47"/>
      <c r="I808" s="51"/>
    </row>
    <row r="809" spans="2:9" ht="20.100000000000001" customHeight="1" x14ac:dyDescent="0.25">
      <c r="B809" s="42"/>
      <c r="C809" s="43"/>
      <c r="D809" s="47"/>
      <c r="E809" s="48"/>
      <c r="F809" s="44"/>
      <c r="G809" s="47"/>
      <c r="H809" s="47"/>
      <c r="I809" s="51"/>
    </row>
    <row r="810" spans="2:9" ht="20.100000000000001" customHeight="1" x14ac:dyDescent="0.25">
      <c r="B810" s="42"/>
      <c r="C810" s="43"/>
      <c r="D810" s="47"/>
      <c r="E810" s="48"/>
      <c r="F810" s="44"/>
      <c r="G810" s="47"/>
      <c r="H810" s="47"/>
      <c r="I810" s="51"/>
    </row>
    <row r="811" spans="2:9" ht="20.100000000000001" customHeight="1" x14ac:dyDescent="0.25">
      <c r="B811" s="42"/>
      <c r="C811" s="43"/>
      <c r="D811" s="47"/>
      <c r="E811" s="48"/>
      <c r="F811" s="44"/>
      <c r="G811" s="47"/>
      <c r="H811" s="47"/>
      <c r="I811" s="51"/>
    </row>
    <row r="812" spans="2:9" ht="20.100000000000001" customHeight="1" x14ac:dyDescent="0.25">
      <c r="B812" s="42"/>
      <c r="C812" s="43"/>
      <c r="D812" s="47"/>
      <c r="E812" s="48"/>
      <c r="F812" s="44"/>
      <c r="G812" s="47"/>
      <c r="H812" s="47"/>
      <c r="I812" s="51"/>
    </row>
    <row r="813" spans="2:9" ht="20.100000000000001" customHeight="1" x14ac:dyDescent="0.25">
      <c r="B813" s="42"/>
      <c r="C813" s="43"/>
      <c r="D813" s="47"/>
      <c r="E813" s="48"/>
      <c r="F813" s="44"/>
      <c r="G813" s="47"/>
      <c r="H813" s="47"/>
      <c r="I813" s="51"/>
    </row>
    <row r="814" spans="2:9" ht="20.100000000000001" customHeight="1" x14ac:dyDescent="0.25">
      <c r="B814" s="42"/>
      <c r="C814" s="43"/>
      <c r="D814" s="47"/>
      <c r="E814" s="48"/>
      <c r="F814" s="44"/>
      <c r="G814" s="47"/>
      <c r="H814" s="47"/>
      <c r="I814" s="51"/>
    </row>
    <row r="815" spans="2:9" ht="20.100000000000001" customHeight="1" x14ac:dyDescent="0.25">
      <c r="B815" s="42"/>
      <c r="C815" s="43"/>
      <c r="D815" s="47"/>
      <c r="E815" s="48"/>
      <c r="F815" s="44"/>
      <c r="G815" s="47"/>
      <c r="H815" s="47"/>
      <c r="I815" s="51"/>
    </row>
    <row r="816" spans="2:9" ht="20.100000000000001" customHeight="1" x14ac:dyDescent="0.25">
      <c r="B816" s="42"/>
      <c r="C816" s="43"/>
      <c r="D816" s="47"/>
      <c r="E816" s="48"/>
      <c r="F816" s="44"/>
      <c r="G816" s="47"/>
      <c r="H816" s="47"/>
      <c r="I816" s="51"/>
    </row>
    <row r="817" spans="2:9" ht="20.100000000000001" customHeight="1" x14ac:dyDescent="0.25">
      <c r="B817" s="42"/>
      <c r="C817" s="43"/>
      <c r="D817" s="47"/>
      <c r="E817" s="48"/>
      <c r="F817" s="44"/>
      <c r="G817" s="47"/>
      <c r="H817" s="47"/>
      <c r="I817" s="51"/>
    </row>
    <row r="818" spans="2:9" ht="20.100000000000001" customHeight="1" x14ac:dyDescent="0.25">
      <c r="B818" s="42"/>
      <c r="C818" s="43"/>
      <c r="D818" s="47"/>
      <c r="E818" s="48"/>
      <c r="F818" s="44"/>
      <c r="G818" s="47"/>
      <c r="H818" s="47"/>
      <c r="I818" s="51"/>
    </row>
    <row r="819" spans="2:9" ht="20.100000000000001" customHeight="1" x14ac:dyDescent="0.25">
      <c r="B819" s="42"/>
      <c r="C819" s="43"/>
      <c r="D819" s="47"/>
      <c r="E819" s="48"/>
      <c r="F819" s="44"/>
      <c r="G819" s="47"/>
      <c r="H819" s="47"/>
      <c r="I819" s="51"/>
    </row>
    <row r="820" spans="2:9" ht="20.100000000000001" customHeight="1" x14ac:dyDescent="0.25">
      <c r="B820" s="42"/>
      <c r="C820" s="43"/>
      <c r="D820" s="47"/>
      <c r="E820" s="48"/>
      <c r="F820" s="44"/>
      <c r="G820" s="47"/>
      <c r="H820" s="47"/>
      <c r="I820" s="51"/>
    </row>
    <row r="821" spans="2:9" ht="20.100000000000001" customHeight="1" x14ac:dyDescent="0.25">
      <c r="B821" s="42"/>
      <c r="C821" s="43"/>
      <c r="D821" s="47"/>
      <c r="E821" s="48"/>
      <c r="F821" s="44"/>
      <c r="G821" s="47"/>
      <c r="H821" s="47"/>
      <c r="I821" s="51"/>
    </row>
    <row r="822" spans="2:9" ht="20.100000000000001" customHeight="1" x14ac:dyDescent="0.25">
      <c r="B822" s="42"/>
      <c r="C822" s="43"/>
      <c r="D822" s="47"/>
      <c r="E822" s="48"/>
      <c r="F822" s="44"/>
      <c r="G822" s="47"/>
      <c r="H822" s="47"/>
      <c r="I822" s="51"/>
    </row>
    <row r="823" spans="2:9" ht="20.100000000000001" customHeight="1" x14ac:dyDescent="0.25">
      <c r="B823" s="42"/>
      <c r="C823" s="43"/>
      <c r="D823" s="47"/>
      <c r="E823" s="48"/>
      <c r="F823" s="44"/>
      <c r="G823" s="47"/>
      <c r="H823" s="47"/>
      <c r="I823" s="51"/>
    </row>
    <row r="824" spans="2:9" ht="20.100000000000001" customHeight="1" x14ac:dyDescent="0.25">
      <c r="B824" s="42"/>
      <c r="C824" s="43"/>
      <c r="D824" s="47"/>
      <c r="E824" s="48"/>
      <c r="F824" s="44"/>
      <c r="G824" s="47"/>
      <c r="H824" s="47"/>
      <c r="I824" s="51"/>
    </row>
    <row r="825" spans="2:9" ht="20.100000000000001" customHeight="1" x14ac:dyDescent="0.25">
      <c r="B825" s="42"/>
      <c r="C825" s="43"/>
      <c r="D825" s="47"/>
      <c r="E825" s="48"/>
      <c r="F825" s="44"/>
      <c r="G825" s="47"/>
      <c r="H825" s="47"/>
      <c r="I825" s="51"/>
    </row>
    <row r="826" spans="2:9" ht="20.100000000000001" customHeight="1" x14ac:dyDescent="0.25">
      <c r="B826" s="42"/>
      <c r="C826" s="43"/>
      <c r="D826" s="47"/>
      <c r="E826" s="48"/>
      <c r="F826" s="44"/>
      <c r="G826" s="47"/>
      <c r="H826" s="47"/>
      <c r="I826" s="51"/>
    </row>
    <row r="827" spans="2:9" ht="20.100000000000001" customHeight="1" x14ac:dyDescent="0.25">
      <c r="B827" s="42"/>
      <c r="C827" s="43"/>
      <c r="D827" s="47"/>
      <c r="E827" s="48"/>
      <c r="F827" s="44"/>
      <c r="G827" s="47"/>
      <c r="H827" s="47"/>
      <c r="I827" s="51"/>
    </row>
    <row r="828" spans="2:9" ht="20.100000000000001" customHeight="1" x14ac:dyDescent="0.25">
      <c r="B828" s="42"/>
      <c r="C828" s="43"/>
      <c r="D828" s="47"/>
      <c r="E828" s="48"/>
      <c r="F828" s="44"/>
      <c r="G828" s="47"/>
      <c r="H828" s="47"/>
      <c r="I828" s="51"/>
    </row>
    <row r="829" spans="2:9" ht="20.100000000000001" customHeight="1" x14ac:dyDescent="0.25">
      <c r="B829" s="42"/>
      <c r="C829" s="43"/>
      <c r="D829" s="47"/>
      <c r="E829" s="48"/>
      <c r="F829" s="44"/>
      <c r="G829" s="47"/>
      <c r="H829" s="47"/>
      <c r="I829" s="51"/>
    </row>
    <row r="830" spans="2:9" ht="20.100000000000001" customHeight="1" x14ac:dyDescent="0.25">
      <c r="B830" s="42"/>
      <c r="C830" s="43"/>
      <c r="D830" s="47"/>
      <c r="E830" s="48"/>
      <c r="F830" s="44"/>
      <c r="G830" s="47"/>
      <c r="H830" s="47"/>
      <c r="I830" s="51"/>
    </row>
    <row r="831" spans="2:9" ht="20.100000000000001" customHeight="1" x14ac:dyDescent="0.25">
      <c r="B831" s="42"/>
      <c r="C831" s="43"/>
      <c r="D831" s="47"/>
      <c r="E831" s="48"/>
      <c r="F831" s="44"/>
      <c r="G831" s="47"/>
      <c r="H831" s="47"/>
      <c r="I831" s="51"/>
    </row>
    <row r="832" spans="2:9" ht="20.100000000000001" customHeight="1" x14ac:dyDescent="0.25">
      <c r="B832" s="42"/>
      <c r="C832" s="43"/>
      <c r="D832" s="47"/>
      <c r="E832" s="48"/>
      <c r="F832" s="44"/>
      <c r="G832" s="47"/>
      <c r="H832" s="47"/>
      <c r="I832" s="51"/>
    </row>
    <row r="833" spans="2:9" ht="20.100000000000001" customHeight="1" x14ac:dyDescent="0.25">
      <c r="B833" s="42"/>
      <c r="C833" s="43"/>
      <c r="D833" s="47"/>
      <c r="E833" s="48"/>
      <c r="F833" s="44"/>
      <c r="G833" s="47"/>
      <c r="H833" s="47"/>
      <c r="I833" s="51"/>
    </row>
    <row r="834" spans="2:9" ht="20.100000000000001" customHeight="1" x14ac:dyDescent="0.25">
      <c r="B834" s="42"/>
      <c r="C834" s="43"/>
      <c r="D834" s="47"/>
      <c r="E834" s="48"/>
      <c r="F834" s="44"/>
      <c r="G834" s="47"/>
      <c r="H834" s="47"/>
      <c r="I834" s="51"/>
    </row>
    <row r="835" spans="2:9" ht="20.100000000000001" customHeight="1" x14ac:dyDescent="0.25">
      <c r="B835" s="42"/>
      <c r="C835" s="43"/>
      <c r="D835" s="47"/>
      <c r="E835" s="48"/>
      <c r="F835" s="44"/>
      <c r="G835" s="47"/>
      <c r="H835" s="47"/>
      <c r="I835" s="51"/>
    </row>
    <row r="836" spans="2:9" ht="20.100000000000001" customHeight="1" x14ac:dyDescent="0.25">
      <c r="B836" s="42"/>
      <c r="C836" s="43"/>
      <c r="D836" s="47"/>
      <c r="E836" s="48"/>
      <c r="F836" s="44"/>
      <c r="G836" s="47"/>
      <c r="H836" s="47"/>
      <c r="I836" s="51"/>
    </row>
    <row r="837" spans="2:9" ht="20.100000000000001" customHeight="1" x14ac:dyDescent="0.25">
      <c r="B837" s="42"/>
      <c r="C837" s="43"/>
      <c r="D837" s="47"/>
      <c r="E837" s="48"/>
      <c r="F837" s="44"/>
      <c r="G837" s="47"/>
      <c r="H837" s="47"/>
      <c r="I837" s="51"/>
    </row>
    <row r="838" spans="2:9" ht="20.100000000000001" customHeight="1" x14ac:dyDescent="0.25">
      <c r="B838" s="42"/>
      <c r="C838" s="43"/>
      <c r="D838" s="47"/>
      <c r="E838" s="48"/>
      <c r="F838" s="44"/>
      <c r="G838" s="47"/>
      <c r="H838" s="47"/>
      <c r="I838" s="51"/>
    </row>
    <row r="839" spans="2:9" ht="20.100000000000001" customHeight="1" x14ac:dyDescent="0.25">
      <c r="B839" s="42"/>
      <c r="C839" s="43"/>
      <c r="D839" s="47"/>
      <c r="E839" s="48"/>
      <c r="F839" s="44"/>
      <c r="G839" s="47"/>
      <c r="H839" s="47"/>
      <c r="I839" s="51"/>
    </row>
    <row r="840" spans="2:9" ht="20.100000000000001" customHeight="1" x14ac:dyDescent="0.25">
      <c r="B840" s="42"/>
      <c r="C840" s="43"/>
      <c r="D840" s="47"/>
      <c r="E840" s="48"/>
      <c r="F840" s="44"/>
      <c r="G840" s="47"/>
      <c r="H840" s="47"/>
      <c r="I840" s="51"/>
    </row>
    <row r="841" spans="2:9" ht="20.100000000000001" customHeight="1" x14ac:dyDescent="0.25">
      <c r="B841" s="42"/>
      <c r="C841" s="43"/>
      <c r="D841" s="47"/>
      <c r="E841" s="48"/>
      <c r="F841" s="44"/>
      <c r="G841" s="47"/>
      <c r="H841" s="47"/>
      <c r="I841" s="51"/>
    </row>
    <row r="842" spans="2:9" ht="20.100000000000001" customHeight="1" x14ac:dyDescent="0.25">
      <c r="B842" s="42"/>
      <c r="C842" s="43"/>
      <c r="D842" s="47"/>
      <c r="E842" s="48"/>
      <c r="F842" s="44"/>
      <c r="G842" s="47"/>
      <c r="H842" s="47"/>
      <c r="I842" s="51"/>
    </row>
    <row r="843" spans="2:9" ht="20.100000000000001" customHeight="1" x14ac:dyDescent="0.25">
      <c r="B843" s="42"/>
      <c r="C843" s="43"/>
      <c r="D843" s="47"/>
      <c r="E843" s="48"/>
      <c r="F843" s="44"/>
      <c r="G843" s="47"/>
      <c r="H843" s="47"/>
      <c r="I843" s="51"/>
    </row>
    <row r="844" spans="2:9" ht="20.100000000000001" customHeight="1" x14ac:dyDescent="0.25">
      <c r="B844" s="42"/>
      <c r="C844" s="43"/>
      <c r="D844" s="47"/>
      <c r="E844" s="48"/>
      <c r="F844" s="44"/>
      <c r="G844" s="47"/>
      <c r="H844" s="47"/>
      <c r="I844" s="51"/>
    </row>
    <row r="845" spans="2:9" ht="20.100000000000001" customHeight="1" x14ac:dyDescent="0.25">
      <c r="B845" s="42"/>
      <c r="C845" s="43"/>
      <c r="D845" s="47"/>
      <c r="E845" s="48"/>
      <c r="F845" s="44"/>
      <c r="G845" s="47"/>
      <c r="H845" s="47"/>
      <c r="I845" s="51"/>
    </row>
    <row r="846" spans="2:9" ht="20.100000000000001" customHeight="1" x14ac:dyDescent="0.25">
      <c r="B846" s="42"/>
      <c r="C846" s="43"/>
      <c r="D846" s="47"/>
      <c r="E846" s="48"/>
      <c r="F846" s="44"/>
      <c r="G846" s="47"/>
      <c r="H846" s="47"/>
      <c r="I846" s="51"/>
    </row>
    <row r="847" spans="2:9" ht="20.100000000000001" customHeight="1" x14ac:dyDescent="0.25">
      <c r="B847" s="42"/>
      <c r="C847" s="43"/>
      <c r="D847" s="47"/>
      <c r="E847" s="48"/>
      <c r="F847" s="44"/>
      <c r="G847" s="47"/>
      <c r="H847" s="47"/>
      <c r="I847" s="51"/>
    </row>
    <row r="848" spans="2:9" ht="20.100000000000001" customHeight="1" x14ac:dyDescent="0.25">
      <c r="B848" s="42"/>
      <c r="C848" s="43"/>
      <c r="D848" s="47"/>
      <c r="E848" s="48"/>
      <c r="F848" s="44"/>
      <c r="G848" s="47"/>
      <c r="H848" s="47"/>
      <c r="I848" s="51"/>
    </row>
    <row r="849" spans="2:9" ht="20.100000000000001" customHeight="1" x14ac:dyDescent="0.25">
      <c r="B849" s="42"/>
      <c r="C849" s="43"/>
      <c r="D849" s="47"/>
      <c r="E849" s="48"/>
      <c r="F849" s="44"/>
      <c r="G849" s="47"/>
      <c r="H849" s="47"/>
      <c r="I849" s="51"/>
    </row>
    <row r="850" spans="2:9" ht="20.100000000000001" customHeight="1" x14ac:dyDescent="0.25">
      <c r="B850" s="42"/>
      <c r="C850" s="43"/>
      <c r="D850" s="47"/>
      <c r="E850" s="48"/>
      <c r="F850" s="44"/>
      <c r="G850" s="47"/>
      <c r="H850" s="47"/>
      <c r="I850" s="51"/>
    </row>
    <row r="851" spans="2:9" ht="20.100000000000001" customHeight="1" x14ac:dyDescent="0.25">
      <c r="B851" s="42"/>
      <c r="C851" s="43"/>
      <c r="D851" s="47"/>
      <c r="E851" s="48"/>
      <c r="F851" s="44"/>
      <c r="G851" s="47"/>
      <c r="H851" s="47"/>
      <c r="I851" s="51"/>
    </row>
    <row r="852" spans="2:9" ht="20.100000000000001" customHeight="1" x14ac:dyDescent="0.25">
      <c r="B852" s="42"/>
      <c r="C852" s="43"/>
      <c r="D852" s="47"/>
      <c r="E852" s="48"/>
      <c r="F852" s="44"/>
      <c r="G852" s="47"/>
      <c r="H852" s="47"/>
      <c r="I852" s="51"/>
    </row>
    <row r="853" spans="2:9" ht="20.100000000000001" customHeight="1" x14ac:dyDescent="0.25">
      <c r="B853" s="42"/>
      <c r="C853" s="43"/>
      <c r="D853" s="47"/>
      <c r="E853" s="48"/>
      <c r="F853" s="44"/>
      <c r="G853" s="47"/>
      <c r="H853" s="47"/>
      <c r="I853" s="51"/>
    </row>
    <row r="854" spans="2:9" ht="20.100000000000001" customHeight="1" x14ac:dyDescent="0.25">
      <c r="B854" s="42"/>
      <c r="C854" s="43"/>
      <c r="D854" s="47"/>
      <c r="E854" s="48"/>
      <c r="F854" s="44"/>
      <c r="G854" s="47"/>
      <c r="H854" s="47"/>
      <c r="I854" s="51"/>
    </row>
    <row r="855" spans="2:9" ht="20.100000000000001" customHeight="1" x14ac:dyDescent="0.25">
      <c r="B855" s="42"/>
      <c r="C855" s="43"/>
      <c r="D855" s="47"/>
      <c r="E855" s="48"/>
      <c r="F855" s="44"/>
      <c r="G855" s="47"/>
      <c r="H855" s="47"/>
      <c r="I855" s="51"/>
    </row>
    <row r="856" spans="2:9" ht="20.100000000000001" customHeight="1" x14ac:dyDescent="0.25">
      <c r="B856" s="42"/>
      <c r="C856" s="43"/>
      <c r="D856" s="47"/>
      <c r="E856" s="48"/>
      <c r="F856" s="44"/>
      <c r="G856" s="47"/>
      <c r="H856" s="47"/>
      <c r="I856" s="51"/>
    </row>
    <row r="857" spans="2:9" ht="20.100000000000001" customHeight="1" x14ac:dyDescent="0.25">
      <c r="B857" s="42"/>
      <c r="C857" s="43"/>
      <c r="D857" s="47"/>
      <c r="E857" s="48"/>
      <c r="F857" s="44"/>
      <c r="G857" s="47"/>
      <c r="H857" s="47"/>
      <c r="I857" s="51"/>
    </row>
    <row r="858" spans="2:9" ht="20.100000000000001" customHeight="1" x14ac:dyDescent="0.25">
      <c r="B858" s="42"/>
      <c r="C858" s="43"/>
      <c r="D858" s="47"/>
      <c r="E858" s="48"/>
      <c r="F858" s="44"/>
      <c r="G858" s="47"/>
      <c r="H858" s="47"/>
      <c r="I858" s="51"/>
    </row>
    <row r="859" spans="2:9" ht="20.100000000000001" customHeight="1" x14ac:dyDescent="0.25">
      <c r="B859" s="42"/>
      <c r="C859" s="43"/>
      <c r="D859" s="47"/>
      <c r="E859" s="48"/>
      <c r="F859" s="44"/>
      <c r="G859" s="47"/>
      <c r="H859" s="47"/>
      <c r="I859" s="51"/>
    </row>
    <row r="860" spans="2:9" ht="20.100000000000001" customHeight="1" x14ac:dyDescent="0.25">
      <c r="B860" s="42"/>
      <c r="C860" s="43"/>
      <c r="D860" s="47"/>
      <c r="E860" s="48"/>
      <c r="F860" s="44"/>
      <c r="G860" s="47"/>
      <c r="H860" s="47"/>
      <c r="I860" s="51"/>
    </row>
    <row r="861" spans="2:9" ht="20.100000000000001" customHeight="1" x14ac:dyDescent="0.25">
      <c r="B861" s="42"/>
      <c r="C861" s="43"/>
      <c r="D861" s="47"/>
      <c r="E861" s="48"/>
      <c r="F861" s="44"/>
      <c r="G861" s="47"/>
      <c r="H861" s="47"/>
      <c r="I861" s="51"/>
    </row>
    <row r="862" spans="2:9" ht="20.100000000000001" customHeight="1" x14ac:dyDescent="0.25">
      <c r="B862" s="42"/>
      <c r="C862" s="43"/>
      <c r="D862" s="47"/>
      <c r="E862" s="48"/>
      <c r="F862" s="44"/>
      <c r="G862" s="47"/>
      <c r="H862" s="47"/>
      <c r="I862" s="51"/>
    </row>
    <row r="863" spans="2:9" ht="20.100000000000001" customHeight="1" x14ac:dyDescent="0.25">
      <c r="B863" s="42"/>
      <c r="C863" s="43"/>
      <c r="D863" s="47"/>
      <c r="E863" s="48"/>
      <c r="F863" s="44"/>
      <c r="G863" s="47"/>
      <c r="H863" s="47"/>
      <c r="I863" s="51"/>
    </row>
    <row r="864" spans="2:9" ht="20.100000000000001" customHeight="1" x14ac:dyDescent="0.25">
      <c r="B864" s="42"/>
      <c r="C864" s="43"/>
      <c r="D864" s="47"/>
      <c r="E864" s="48"/>
      <c r="F864" s="44"/>
      <c r="G864" s="47"/>
      <c r="H864" s="47"/>
      <c r="I864" s="51"/>
    </row>
    <row r="865" spans="2:9" ht="20.100000000000001" customHeight="1" x14ac:dyDescent="0.25">
      <c r="B865" s="42"/>
      <c r="C865" s="43"/>
      <c r="D865" s="47"/>
      <c r="E865" s="48"/>
      <c r="F865" s="44"/>
      <c r="G865" s="47"/>
      <c r="H865" s="47"/>
      <c r="I865" s="51"/>
    </row>
    <row r="866" spans="2:9" ht="20.100000000000001" customHeight="1" x14ac:dyDescent="0.25">
      <c r="B866" s="42"/>
      <c r="C866" s="43"/>
      <c r="D866" s="47"/>
      <c r="E866" s="48"/>
      <c r="F866" s="44"/>
      <c r="G866" s="47"/>
      <c r="H866" s="47"/>
      <c r="I866" s="51"/>
    </row>
    <row r="867" spans="2:9" ht="20.100000000000001" customHeight="1" x14ac:dyDescent="0.25">
      <c r="B867" s="42"/>
      <c r="C867" s="43"/>
      <c r="D867" s="47"/>
      <c r="E867" s="48"/>
      <c r="F867" s="44"/>
      <c r="G867" s="47"/>
      <c r="H867" s="47"/>
      <c r="I867" s="51"/>
    </row>
    <row r="868" spans="2:9" ht="20.100000000000001" customHeight="1" x14ac:dyDescent="0.25">
      <c r="B868" s="42"/>
      <c r="C868" s="43"/>
      <c r="D868" s="47"/>
      <c r="E868" s="48"/>
      <c r="F868" s="44"/>
      <c r="G868" s="47"/>
      <c r="H868" s="47"/>
      <c r="I868" s="51"/>
    </row>
    <row r="869" spans="2:9" ht="20.100000000000001" customHeight="1" x14ac:dyDescent="0.25">
      <c r="B869" s="42"/>
      <c r="C869" s="43"/>
      <c r="D869" s="47"/>
      <c r="E869" s="48"/>
      <c r="F869" s="44"/>
      <c r="G869" s="47"/>
      <c r="H869" s="47"/>
      <c r="I869" s="51"/>
    </row>
    <row r="870" spans="2:9" ht="20.100000000000001" customHeight="1" x14ac:dyDescent="0.25">
      <c r="B870" s="42"/>
      <c r="C870" s="43"/>
      <c r="D870" s="47"/>
      <c r="E870" s="48"/>
      <c r="F870" s="44"/>
      <c r="G870" s="47"/>
      <c r="H870" s="47"/>
      <c r="I870" s="51"/>
    </row>
    <row r="871" spans="2:9" ht="20.100000000000001" customHeight="1" x14ac:dyDescent="0.25">
      <c r="B871" s="42"/>
      <c r="C871" s="43"/>
      <c r="D871" s="47"/>
      <c r="E871" s="48"/>
      <c r="F871" s="44"/>
      <c r="G871" s="47"/>
      <c r="H871" s="47"/>
      <c r="I871" s="51"/>
    </row>
    <row r="872" spans="2:9" ht="20.100000000000001" customHeight="1" x14ac:dyDescent="0.25">
      <c r="B872" s="42"/>
      <c r="C872" s="43"/>
      <c r="D872" s="47"/>
      <c r="E872" s="48"/>
      <c r="F872" s="44"/>
      <c r="G872" s="47"/>
      <c r="H872" s="47"/>
      <c r="I872" s="51"/>
    </row>
    <row r="873" spans="2:9" ht="20.100000000000001" customHeight="1" x14ac:dyDescent="0.25">
      <c r="B873" s="42"/>
      <c r="C873" s="43"/>
      <c r="D873" s="47"/>
      <c r="E873" s="48"/>
      <c r="F873" s="44"/>
      <c r="G873" s="47"/>
      <c r="H873" s="47"/>
      <c r="I873" s="51"/>
    </row>
    <row r="874" spans="2:9" ht="20.100000000000001" customHeight="1" x14ac:dyDescent="0.25">
      <c r="B874" s="42"/>
      <c r="C874" s="43"/>
      <c r="D874" s="47"/>
      <c r="E874" s="48"/>
      <c r="F874" s="44"/>
      <c r="G874" s="47"/>
      <c r="H874" s="47"/>
      <c r="I874" s="51"/>
    </row>
    <row r="875" spans="2:9" ht="20.100000000000001" customHeight="1" x14ac:dyDescent="0.25">
      <c r="B875" s="42"/>
      <c r="C875" s="43"/>
      <c r="D875" s="47"/>
      <c r="E875" s="48"/>
      <c r="F875" s="44"/>
      <c r="G875" s="47"/>
      <c r="H875" s="47"/>
      <c r="I875" s="51"/>
    </row>
    <row r="876" spans="2:9" ht="20.100000000000001" customHeight="1" x14ac:dyDescent="0.25">
      <c r="B876" s="42"/>
      <c r="C876" s="43"/>
      <c r="D876" s="47"/>
      <c r="E876" s="48"/>
      <c r="F876" s="44"/>
      <c r="G876" s="47"/>
      <c r="H876" s="47"/>
      <c r="I876" s="51"/>
    </row>
    <row r="877" spans="2:9" ht="20.100000000000001" customHeight="1" x14ac:dyDescent="0.25">
      <c r="B877" s="42"/>
      <c r="C877" s="43"/>
      <c r="D877" s="47"/>
      <c r="E877" s="48"/>
      <c r="F877" s="44"/>
      <c r="G877" s="47"/>
      <c r="H877" s="47"/>
      <c r="I877" s="51"/>
    </row>
    <row r="878" spans="2:9" ht="20.100000000000001" customHeight="1" x14ac:dyDescent="0.25">
      <c r="B878" s="42"/>
      <c r="C878" s="43"/>
      <c r="D878" s="47"/>
      <c r="E878" s="48"/>
      <c r="F878" s="44"/>
      <c r="G878" s="47"/>
      <c r="H878" s="47"/>
      <c r="I878" s="51"/>
    </row>
    <row r="879" spans="2:9" ht="20.100000000000001" customHeight="1" x14ac:dyDescent="0.25">
      <c r="B879" s="42"/>
      <c r="C879" s="43"/>
      <c r="D879" s="47"/>
      <c r="E879" s="48"/>
      <c r="F879" s="44"/>
      <c r="G879" s="47"/>
      <c r="H879" s="47"/>
      <c r="I879" s="51"/>
    </row>
    <row r="880" spans="2:9" ht="20.100000000000001" customHeight="1" x14ac:dyDescent="0.25">
      <c r="B880" s="42"/>
      <c r="C880" s="43"/>
      <c r="D880" s="47"/>
      <c r="E880" s="48"/>
      <c r="F880" s="44"/>
      <c r="G880" s="47"/>
      <c r="H880" s="47"/>
      <c r="I880" s="51"/>
    </row>
    <row r="881" spans="2:9" ht="20.100000000000001" customHeight="1" x14ac:dyDescent="0.25">
      <c r="B881" s="42"/>
      <c r="C881" s="43"/>
      <c r="D881" s="47"/>
      <c r="E881" s="48"/>
      <c r="F881" s="44"/>
      <c r="G881" s="47"/>
      <c r="H881" s="47"/>
      <c r="I881" s="51"/>
    </row>
    <row r="882" spans="2:9" ht="20.100000000000001" customHeight="1" x14ac:dyDescent="0.25">
      <c r="B882" s="42"/>
      <c r="C882" s="43"/>
      <c r="D882" s="47"/>
      <c r="E882" s="48"/>
      <c r="F882" s="44"/>
      <c r="G882" s="47"/>
      <c r="H882" s="47"/>
      <c r="I882" s="51"/>
    </row>
    <row r="883" spans="2:9" ht="20.100000000000001" customHeight="1" x14ac:dyDescent="0.25">
      <c r="B883" s="42"/>
      <c r="C883" s="43"/>
      <c r="D883" s="47"/>
      <c r="E883" s="48"/>
      <c r="F883" s="44"/>
      <c r="G883" s="47"/>
      <c r="H883" s="47"/>
      <c r="I883" s="51"/>
    </row>
    <row r="884" spans="2:9" ht="20.100000000000001" customHeight="1" x14ac:dyDescent="0.25">
      <c r="B884" s="42"/>
      <c r="C884" s="43"/>
      <c r="D884" s="47"/>
      <c r="E884" s="48"/>
      <c r="F884" s="44"/>
      <c r="G884" s="47"/>
      <c r="H884" s="47"/>
      <c r="I884" s="51"/>
    </row>
    <row r="885" spans="2:9" ht="20.100000000000001" customHeight="1" x14ac:dyDescent="0.25">
      <c r="B885" s="42"/>
      <c r="C885" s="43"/>
      <c r="D885" s="47"/>
      <c r="E885" s="48"/>
      <c r="F885" s="44"/>
      <c r="G885" s="47"/>
      <c r="H885" s="47"/>
      <c r="I885" s="51"/>
    </row>
    <row r="886" spans="2:9" ht="20.100000000000001" customHeight="1" x14ac:dyDescent="0.25">
      <c r="B886" s="42"/>
      <c r="C886" s="43"/>
      <c r="D886" s="47"/>
      <c r="E886" s="48"/>
      <c r="F886" s="44"/>
      <c r="G886" s="47"/>
      <c r="H886" s="47"/>
      <c r="I886" s="51"/>
    </row>
    <row r="887" spans="2:9" ht="20.100000000000001" customHeight="1" x14ac:dyDescent="0.25">
      <c r="B887" s="42"/>
      <c r="C887" s="43"/>
      <c r="D887" s="47"/>
      <c r="E887" s="48"/>
      <c r="F887" s="44"/>
      <c r="G887" s="47"/>
      <c r="H887" s="47"/>
      <c r="I887" s="51"/>
    </row>
    <row r="888" spans="2:9" ht="20.100000000000001" customHeight="1" x14ac:dyDescent="0.25">
      <c r="B888" s="42"/>
      <c r="C888" s="43"/>
      <c r="D888" s="47"/>
      <c r="E888" s="48"/>
      <c r="F888" s="44"/>
      <c r="G888" s="47"/>
      <c r="H888" s="47"/>
      <c r="I888" s="51"/>
    </row>
    <row r="889" spans="2:9" ht="20.100000000000001" customHeight="1" x14ac:dyDescent="0.25">
      <c r="B889" s="42"/>
      <c r="C889" s="43"/>
      <c r="D889" s="47"/>
      <c r="E889" s="48"/>
      <c r="F889" s="44"/>
      <c r="G889" s="47"/>
      <c r="H889" s="47"/>
      <c r="I889" s="51"/>
    </row>
    <row r="890" spans="2:9" ht="20.100000000000001" customHeight="1" x14ac:dyDescent="0.25">
      <c r="B890" s="42"/>
      <c r="C890" s="43"/>
      <c r="D890" s="47"/>
      <c r="E890" s="48"/>
      <c r="F890" s="44"/>
      <c r="G890" s="47"/>
      <c r="H890" s="47"/>
      <c r="I890" s="51"/>
    </row>
    <row r="891" spans="2:9" ht="20.100000000000001" customHeight="1" x14ac:dyDescent="0.25">
      <c r="B891" s="42"/>
      <c r="C891" s="43"/>
      <c r="D891" s="47"/>
      <c r="E891" s="48"/>
      <c r="F891" s="44"/>
      <c r="G891" s="47"/>
      <c r="H891" s="47"/>
      <c r="I891" s="51"/>
    </row>
    <row r="892" spans="2:9" ht="20.100000000000001" customHeight="1" x14ac:dyDescent="0.25">
      <c r="B892" s="42"/>
      <c r="C892" s="43"/>
      <c r="D892" s="47"/>
      <c r="E892" s="48"/>
      <c r="F892" s="44"/>
      <c r="G892" s="47"/>
      <c r="H892" s="47"/>
      <c r="I892" s="51"/>
    </row>
    <row r="893" spans="2:9" ht="20.100000000000001" customHeight="1" x14ac:dyDescent="0.25">
      <c r="B893" s="42"/>
      <c r="C893" s="43"/>
      <c r="D893" s="47"/>
      <c r="E893" s="48"/>
      <c r="F893" s="44"/>
      <c r="G893" s="47"/>
      <c r="H893" s="47"/>
      <c r="I893" s="51"/>
    </row>
    <row r="894" spans="2:9" ht="20.100000000000001" customHeight="1" x14ac:dyDescent="0.25">
      <c r="B894" s="42"/>
      <c r="C894" s="43"/>
      <c r="D894" s="47"/>
      <c r="E894" s="48"/>
      <c r="F894" s="44"/>
      <c r="G894" s="47"/>
      <c r="H894" s="47"/>
      <c r="I894" s="51"/>
    </row>
    <row r="895" spans="2:9" ht="20.100000000000001" customHeight="1" x14ac:dyDescent="0.25">
      <c r="B895" s="42"/>
      <c r="C895" s="43"/>
      <c r="D895" s="47"/>
      <c r="E895" s="48"/>
      <c r="F895" s="44"/>
      <c r="G895" s="47"/>
      <c r="H895" s="47"/>
      <c r="I895" s="51"/>
    </row>
    <row r="896" spans="2:9" ht="20.100000000000001" customHeight="1" x14ac:dyDescent="0.25">
      <c r="B896" s="42"/>
      <c r="C896" s="43"/>
      <c r="D896" s="47"/>
      <c r="E896" s="48"/>
      <c r="F896" s="44"/>
      <c r="G896" s="47"/>
      <c r="H896" s="47"/>
      <c r="I896" s="51"/>
    </row>
    <row r="897" spans="2:9" ht="20.100000000000001" customHeight="1" x14ac:dyDescent="0.25">
      <c r="B897" s="42"/>
      <c r="C897" s="43"/>
      <c r="D897" s="47"/>
      <c r="E897" s="48"/>
      <c r="F897" s="44"/>
      <c r="G897" s="47"/>
      <c r="H897" s="47"/>
      <c r="I897" s="51"/>
    </row>
    <row r="898" spans="2:9" ht="20.100000000000001" customHeight="1" x14ac:dyDescent="0.25">
      <c r="B898" s="42"/>
      <c r="C898" s="43"/>
      <c r="D898" s="47"/>
      <c r="E898" s="48"/>
      <c r="F898" s="44"/>
      <c r="G898" s="47"/>
      <c r="H898" s="47"/>
      <c r="I898" s="51"/>
    </row>
    <row r="899" spans="2:9" ht="20.100000000000001" customHeight="1" x14ac:dyDescent="0.25">
      <c r="B899" s="42"/>
      <c r="C899" s="43"/>
      <c r="D899" s="47"/>
      <c r="E899" s="48"/>
      <c r="F899" s="44"/>
      <c r="G899" s="47"/>
      <c r="H899" s="47"/>
      <c r="I899" s="51"/>
    </row>
    <row r="900" spans="2:9" ht="20.100000000000001" customHeight="1" x14ac:dyDescent="0.25">
      <c r="B900" s="42"/>
      <c r="C900" s="43"/>
      <c r="D900" s="47"/>
      <c r="E900" s="48"/>
      <c r="F900" s="44"/>
      <c r="G900" s="47"/>
      <c r="H900" s="47"/>
      <c r="I900" s="51"/>
    </row>
    <row r="901" spans="2:9" ht="20.100000000000001" customHeight="1" x14ac:dyDescent="0.25">
      <c r="B901" s="42"/>
      <c r="C901" s="43"/>
      <c r="D901" s="47"/>
      <c r="E901" s="48"/>
      <c r="F901" s="44"/>
      <c r="G901" s="47"/>
      <c r="H901" s="47"/>
      <c r="I901" s="51"/>
    </row>
    <row r="902" spans="2:9" ht="20.100000000000001" customHeight="1" x14ac:dyDescent="0.25">
      <c r="B902" s="42"/>
      <c r="C902" s="43"/>
      <c r="D902" s="47"/>
      <c r="E902" s="48"/>
      <c r="F902" s="44"/>
      <c r="G902" s="47"/>
      <c r="H902" s="47"/>
      <c r="I902" s="51"/>
    </row>
    <row r="903" spans="2:9" ht="20.100000000000001" customHeight="1" x14ac:dyDescent="0.25">
      <c r="B903" s="42"/>
      <c r="C903" s="43"/>
      <c r="D903" s="47"/>
      <c r="E903" s="48"/>
      <c r="F903" s="44"/>
      <c r="G903" s="47"/>
      <c r="H903" s="47"/>
      <c r="I903" s="51"/>
    </row>
    <row r="904" spans="2:9" ht="20.100000000000001" customHeight="1" x14ac:dyDescent="0.25">
      <c r="B904" s="42"/>
      <c r="C904" s="43"/>
      <c r="D904" s="47"/>
      <c r="E904" s="48"/>
      <c r="F904" s="44"/>
      <c r="G904" s="47"/>
      <c r="H904" s="47"/>
      <c r="I904" s="51"/>
    </row>
    <row r="905" spans="2:9" ht="20.100000000000001" customHeight="1" x14ac:dyDescent="0.25">
      <c r="B905" s="42"/>
      <c r="C905" s="43"/>
      <c r="D905" s="47"/>
      <c r="E905" s="48"/>
      <c r="F905" s="44"/>
      <c r="G905" s="47"/>
      <c r="H905" s="47"/>
      <c r="I905" s="51"/>
    </row>
    <row r="906" spans="2:9" ht="20.100000000000001" customHeight="1" x14ac:dyDescent="0.25">
      <c r="B906" s="42"/>
      <c r="C906" s="43"/>
      <c r="D906" s="47"/>
      <c r="E906" s="48"/>
      <c r="F906" s="44"/>
      <c r="G906" s="47"/>
      <c r="H906" s="47"/>
      <c r="I906" s="51"/>
    </row>
    <row r="907" spans="2:9" ht="20.100000000000001" customHeight="1" x14ac:dyDescent="0.25">
      <c r="B907" s="42"/>
      <c r="C907" s="43"/>
      <c r="D907" s="47"/>
      <c r="E907" s="48"/>
      <c r="F907" s="44"/>
      <c r="G907" s="47"/>
      <c r="H907" s="47"/>
      <c r="I907" s="51"/>
    </row>
    <row r="908" spans="2:9" ht="20.100000000000001" customHeight="1" x14ac:dyDescent="0.25">
      <c r="B908" s="42"/>
      <c r="C908" s="43"/>
      <c r="D908" s="47"/>
      <c r="E908" s="48"/>
      <c r="F908" s="44"/>
      <c r="G908" s="47"/>
      <c r="H908" s="47"/>
      <c r="I908" s="51"/>
    </row>
    <row r="909" spans="2:9" ht="20.100000000000001" customHeight="1" x14ac:dyDescent="0.25">
      <c r="B909" s="42"/>
      <c r="C909" s="43"/>
      <c r="D909" s="47"/>
      <c r="E909" s="48"/>
      <c r="F909" s="44"/>
      <c r="G909" s="47"/>
      <c r="H909" s="47"/>
      <c r="I909" s="51"/>
    </row>
    <row r="910" spans="2:9" ht="20.100000000000001" customHeight="1" x14ac:dyDescent="0.25">
      <c r="B910" s="42"/>
      <c r="C910" s="43"/>
      <c r="D910" s="47"/>
      <c r="E910" s="48"/>
      <c r="F910" s="44"/>
      <c r="G910" s="47"/>
      <c r="H910" s="47"/>
      <c r="I910" s="51"/>
    </row>
    <row r="911" spans="2:9" ht="20.100000000000001" customHeight="1" x14ac:dyDescent="0.25">
      <c r="B911" s="42"/>
      <c r="C911" s="43"/>
      <c r="D911" s="47"/>
      <c r="E911" s="48"/>
      <c r="F911" s="44"/>
      <c r="G911" s="47"/>
      <c r="H911" s="47"/>
      <c r="I911" s="51"/>
    </row>
    <row r="912" spans="2:9" ht="20.100000000000001" customHeight="1" x14ac:dyDescent="0.25">
      <c r="B912" s="42"/>
      <c r="C912" s="43"/>
      <c r="D912" s="47"/>
      <c r="E912" s="48"/>
      <c r="F912" s="44"/>
      <c r="G912" s="47"/>
      <c r="H912" s="47"/>
      <c r="I912" s="51"/>
    </row>
    <row r="913" spans="2:9" ht="20.100000000000001" customHeight="1" x14ac:dyDescent="0.25">
      <c r="B913" s="42"/>
      <c r="C913" s="43"/>
      <c r="D913" s="47"/>
      <c r="E913" s="48"/>
      <c r="F913" s="44"/>
      <c r="G913" s="47"/>
      <c r="H913" s="47"/>
      <c r="I913" s="51"/>
    </row>
    <row r="914" spans="2:9" ht="20.100000000000001" customHeight="1" x14ac:dyDescent="0.25">
      <c r="B914" s="42"/>
      <c r="C914" s="43"/>
      <c r="D914" s="47"/>
      <c r="E914" s="48"/>
      <c r="F914" s="44"/>
      <c r="G914" s="47"/>
      <c r="H914" s="47"/>
      <c r="I914" s="51"/>
    </row>
    <row r="915" spans="2:9" ht="20.100000000000001" customHeight="1" x14ac:dyDescent="0.25">
      <c r="B915" s="42"/>
      <c r="C915" s="43"/>
      <c r="D915" s="47"/>
      <c r="E915" s="48"/>
      <c r="F915" s="44"/>
      <c r="G915" s="47"/>
      <c r="H915" s="47"/>
      <c r="I915" s="51"/>
    </row>
    <row r="916" spans="2:9" ht="20.100000000000001" customHeight="1" x14ac:dyDescent="0.25">
      <c r="B916" s="42"/>
      <c r="C916" s="43"/>
      <c r="D916" s="47"/>
      <c r="E916" s="48"/>
      <c r="F916" s="44"/>
      <c r="G916" s="47"/>
      <c r="H916" s="47"/>
      <c r="I916" s="51"/>
    </row>
    <row r="917" spans="2:9" ht="20.100000000000001" customHeight="1" x14ac:dyDescent="0.25">
      <c r="B917" s="42"/>
      <c r="C917" s="43"/>
      <c r="D917" s="47"/>
      <c r="E917" s="48"/>
      <c r="F917" s="44"/>
      <c r="G917" s="47"/>
      <c r="H917" s="47"/>
      <c r="I917" s="51"/>
    </row>
    <row r="918" spans="2:9" ht="20.100000000000001" customHeight="1" x14ac:dyDescent="0.25">
      <c r="B918" s="42"/>
      <c r="C918" s="43"/>
      <c r="D918" s="47"/>
      <c r="E918" s="48"/>
      <c r="F918" s="44"/>
      <c r="G918" s="47"/>
      <c r="H918" s="47"/>
      <c r="I918" s="51"/>
    </row>
    <row r="919" spans="2:9" ht="20.100000000000001" customHeight="1" x14ac:dyDescent="0.25">
      <c r="B919" s="42"/>
      <c r="C919" s="43"/>
      <c r="D919" s="47"/>
      <c r="E919" s="48"/>
      <c r="F919" s="44"/>
      <c r="G919" s="47"/>
      <c r="H919" s="47"/>
      <c r="I919" s="51"/>
    </row>
    <row r="920" spans="2:9" ht="20.100000000000001" customHeight="1" x14ac:dyDescent="0.25">
      <c r="B920" s="42"/>
      <c r="C920" s="43"/>
      <c r="D920" s="47"/>
      <c r="E920" s="48"/>
      <c r="F920" s="44"/>
      <c r="G920" s="47"/>
      <c r="H920" s="47"/>
      <c r="I920" s="51"/>
    </row>
    <row r="921" spans="2:9" ht="20.100000000000001" customHeight="1" x14ac:dyDescent="0.25">
      <c r="B921" s="42"/>
      <c r="C921" s="43"/>
      <c r="D921" s="47"/>
      <c r="E921" s="48"/>
      <c r="F921" s="44"/>
      <c r="G921" s="47"/>
      <c r="H921" s="47"/>
      <c r="I921" s="51"/>
    </row>
    <row r="922" spans="2:9" ht="20.100000000000001" customHeight="1" x14ac:dyDescent="0.25">
      <c r="B922" s="42"/>
      <c r="C922" s="43"/>
      <c r="D922" s="47"/>
      <c r="E922" s="48"/>
      <c r="F922" s="44"/>
      <c r="G922" s="47"/>
      <c r="H922" s="47"/>
      <c r="I922" s="51"/>
    </row>
    <row r="923" spans="2:9" ht="20.100000000000001" customHeight="1" x14ac:dyDescent="0.25">
      <c r="B923" s="42"/>
      <c r="C923" s="43"/>
      <c r="D923" s="47"/>
      <c r="E923" s="48"/>
      <c r="F923" s="44"/>
      <c r="G923" s="47"/>
      <c r="H923" s="47"/>
      <c r="I923" s="51"/>
    </row>
    <row r="924" spans="2:9" ht="20.100000000000001" customHeight="1" x14ac:dyDescent="0.25">
      <c r="B924" s="42"/>
      <c r="C924" s="43"/>
      <c r="D924" s="47"/>
      <c r="E924" s="48"/>
      <c r="F924" s="44"/>
      <c r="G924" s="47"/>
      <c r="H924" s="47"/>
      <c r="I924" s="51"/>
    </row>
    <row r="925" spans="2:9" ht="20.100000000000001" customHeight="1" x14ac:dyDescent="0.25">
      <c r="B925" s="42"/>
      <c r="C925" s="43"/>
      <c r="D925" s="47"/>
      <c r="E925" s="48"/>
      <c r="F925" s="44"/>
      <c r="G925" s="47"/>
      <c r="H925" s="47"/>
      <c r="I925" s="51"/>
    </row>
    <row r="926" spans="2:9" ht="20.100000000000001" customHeight="1" x14ac:dyDescent="0.25">
      <c r="B926" s="42"/>
      <c r="C926" s="43"/>
      <c r="D926" s="47"/>
      <c r="E926" s="48"/>
      <c r="F926" s="44"/>
      <c r="G926" s="47"/>
      <c r="H926" s="47"/>
      <c r="I926" s="51"/>
    </row>
    <row r="927" spans="2:9" ht="20.100000000000001" customHeight="1" x14ac:dyDescent="0.25">
      <c r="B927" s="42"/>
      <c r="C927" s="43"/>
      <c r="D927" s="47"/>
      <c r="E927" s="48"/>
      <c r="F927" s="44"/>
      <c r="G927" s="47"/>
      <c r="H927" s="47"/>
      <c r="I927" s="51"/>
    </row>
    <row r="928" spans="2:9" ht="20.100000000000001" customHeight="1" x14ac:dyDescent="0.25">
      <c r="B928" s="42"/>
      <c r="C928" s="43"/>
      <c r="D928" s="47"/>
      <c r="E928" s="48"/>
      <c r="F928" s="44"/>
      <c r="G928" s="47"/>
      <c r="H928" s="47"/>
      <c r="I928" s="51"/>
    </row>
    <row r="929" spans="2:9" ht="20.100000000000001" customHeight="1" x14ac:dyDescent="0.25">
      <c r="B929" s="42"/>
      <c r="C929" s="43"/>
      <c r="D929" s="47"/>
      <c r="E929" s="48"/>
      <c r="F929" s="44"/>
      <c r="G929" s="47"/>
      <c r="H929" s="47"/>
      <c r="I929" s="51"/>
    </row>
    <row r="930" spans="2:9" ht="20.100000000000001" customHeight="1" x14ac:dyDescent="0.25">
      <c r="B930" s="42"/>
      <c r="C930" s="43"/>
      <c r="D930" s="47"/>
      <c r="E930" s="48"/>
      <c r="F930" s="44"/>
      <c r="G930" s="47"/>
      <c r="H930" s="47"/>
      <c r="I930" s="51"/>
    </row>
    <row r="931" spans="2:9" ht="20.100000000000001" customHeight="1" x14ac:dyDescent="0.25">
      <c r="B931" s="42"/>
      <c r="C931" s="43"/>
      <c r="D931" s="47"/>
      <c r="E931" s="48"/>
      <c r="F931" s="44"/>
      <c r="G931" s="47"/>
      <c r="H931" s="47"/>
      <c r="I931" s="51"/>
    </row>
    <row r="932" spans="2:9" ht="20.100000000000001" customHeight="1" x14ac:dyDescent="0.25">
      <c r="B932" s="42"/>
      <c r="C932" s="43"/>
      <c r="D932" s="47"/>
      <c r="E932" s="48"/>
      <c r="F932" s="44"/>
      <c r="G932" s="47"/>
      <c r="H932" s="47"/>
      <c r="I932" s="51"/>
    </row>
    <row r="933" spans="2:9" ht="20.100000000000001" customHeight="1" x14ac:dyDescent="0.25">
      <c r="B933" s="42"/>
      <c r="C933" s="43"/>
      <c r="D933" s="47"/>
      <c r="E933" s="48"/>
      <c r="F933" s="44"/>
      <c r="G933" s="47"/>
      <c r="H933" s="47"/>
      <c r="I933" s="51"/>
    </row>
    <row r="934" spans="2:9" ht="20.100000000000001" customHeight="1" x14ac:dyDescent="0.25">
      <c r="B934" s="42"/>
      <c r="C934" s="43"/>
      <c r="D934" s="47"/>
      <c r="E934" s="48"/>
      <c r="F934" s="44"/>
      <c r="G934" s="47"/>
      <c r="H934" s="47"/>
      <c r="I934" s="51"/>
    </row>
    <row r="935" spans="2:9" ht="20.100000000000001" customHeight="1" x14ac:dyDescent="0.25">
      <c r="B935" s="42"/>
      <c r="C935" s="43"/>
      <c r="D935" s="47"/>
      <c r="E935" s="48"/>
      <c r="F935" s="44"/>
      <c r="G935" s="47"/>
      <c r="H935" s="47"/>
      <c r="I935" s="51"/>
    </row>
    <row r="936" spans="2:9" ht="20.100000000000001" customHeight="1" x14ac:dyDescent="0.25">
      <c r="B936" s="42"/>
      <c r="C936" s="43"/>
      <c r="D936" s="47"/>
      <c r="E936" s="48"/>
      <c r="F936" s="44"/>
      <c r="G936" s="47"/>
      <c r="H936" s="47"/>
      <c r="I936" s="51"/>
    </row>
    <row r="937" spans="2:9" ht="20.100000000000001" customHeight="1" x14ac:dyDescent="0.25">
      <c r="B937" s="42"/>
      <c r="C937" s="43"/>
      <c r="D937" s="47"/>
      <c r="E937" s="48"/>
      <c r="F937" s="44"/>
      <c r="G937" s="47"/>
      <c r="H937" s="47"/>
      <c r="I937" s="51"/>
    </row>
    <row r="938" spans="2:9" ht="20.100000000000001" customHeight="1" x14ac:dyDescent="0.25">
      <c r="B938" s="42"/>
      <c r="C938" s="43"/>
      <c r="D938" s="47"/>
      <c r="E938" s="48"/>
      <c r="F938" s="44"/>
      <c r="G938" s="47"/>
      <c r="H938" s="47"/>
      <c r="I938" s="51"/>
    </row>
    <row r="939" spans="2:9" ht="20.100000000000001" customHeight="1" x14ac:dyDescent="0.25">
      <c r="B939" s="42"/>
      <c r="C939" s="43"/>
      <c r="D939" s="47"/>
      <c r="E939" s="48"/>
      <c r="F939" s="44"/>
      <c r="G939" s="47"/>
      <c r="H939" s="47"/>
      <c r="I939" s="51"/>
    </row>
    <row r="940" spans="2:9" ht="20.100000000000001" customHeight="1" x14ac:dyDescent="0.25">
      <c r="B940" s="42"/>
      <c r="C940" s="43"/>
      <c r="D940" s="47"/>
      <c r="E940" s="48"/>
      <c r="F940" s="44"/>
      <c r="G940" s="47"/>
      <c r="H940" s="47"/>
      <c r="I940" s="51"/>
    </row>
    <row r="941" spans="2:9" ht="20.100000000000001" customHeight="1" x14ac:dyDescent="0.25">
      <c r="B941" s="42"/>
      <c r="C941" s="43"/>
      <c r="D941" s="47"/>
      <c r="E941" s="48"/>
      <c r="F941" s="44"/>
      <c r="G941" s="47"/>
      <c r="H941" s="47"/>
      <c r="I941" s="51"/>
    </row>
    <row r="942" spans="2:9" ht="20.100000000000001" customHeight="1" x14ac:dyDescent="0.25">
      <c r="B942" s="42"/>
      <c r="C942" s="43"/>
      <c r="D942" s="47"/>
      <c r="E942" s="48"/>
      <c r="F942" s="44"/>
      <c r="G942" s="47"/>
      <c r="H942" s="47"/>
      <c r="I942" s="51"/>
    </row>
    <row r="943" spans="2:9" ht="20.100000000000001" customHeight="1" x14ac:dyDescent="0.25">
      <c r="B943" s="42"/>
      <c r="C943" s="43"/>
      <c r="D943" s="47"/>
      <c r="E943" s="48"/>
      <c r="F943" s="44"/>
      <c r="G943" s="47"/>
      <c r="H943" s="47"/>
      <c r="I943" s="51"/>
    </row>
    <row r="944" spans="2:9" ht="20.100000000000001" customHeight="1" x14ac:dyDescent="0.25">
      <c r="B944" s="42"/>
      <c r="C944" s="43"/>
      <c r="D944" s="47"/>
      <c r="E944" s="48"/>
      <c r="F944" s="44"/>
      <c r="G944" s="47"/>
      <c r="H944" s="47"/>
      <c r="I944" s="51"/>
    </row>
    <row r="945" spans="2:9" ht="20.100000000000001" customHeight="1" x14ac:dyDescent="0.25">
      <c r="B945" s="42"/>
      <c r="C945" s="43"/>
      <c r="D945" s="47"/>
      <c r="E945" s="48"/>
      <c r="F945" s="44"/>
      <c r="G945" s="47"/>
      <c r="H945" s="47"/>
      <c r="I945" s="51"/>
    </row>
    <row r="946" spans="2:9" ht="20.100000000000001" customHeight="1" x14ac:dyDescent="0.25">
      <c r="B946" s="42"/>
      <c r="C946" s="43"/>
      <c r="D946" s="47"/>
      <c r="E946" s="48"/>
      <c r="F946" s="44"/>
      <c r="G946" s="47"/>
      <c r="H946" s="47"/>
      <c r="I946" s="51"/>
    </row>
    <row r="947" spans="2:9" ht="20.100000000000001" customHeight="1" x14ac:dyDescent="0.25">
      <c r="B947" s="42"/>
      <c r="C947" s="43"/>
      <c r="D947" s="47"/>
      <c r="E947" s="48"/>
      <c r="F947" s="44"/>
      <c r="G947" s="47"/>
      <c r="H947" s="47"/>
      <c r="I947" s="51"/>
    </row>
    <row r="948" spans="2:9" ht="20.100000000000001" customHeight="1" x14ac:dyDescent="0.25">
      <c r="B948" s="42"/>
      <c r="C948" s="43"/>
      <c r="D948" s="47"/>
      <c r="E948" s="48"/>
      <c r="F948" s="44"/>
      <c r="G948" s="47"/>
      <c r="H948" s="47"/>
      <c r="I948" s="51"/>
    </row>
    <row r="949" spans="2:9" ht="20.100000000000001" customHeight="1" x14ac:dyDescent="0.25">
      <c r="B949" s="42"/>
      <c r="C949" s="43"/>
      <c r="D949" s="47"/>
      <c r="E949" s="48"/>
      <c r="F949" s="44"/>
      <c r="G949" s="47"/>
      <c r="H949" s="47"/>
      <c r="I949" s="51"/>
    </row>
    <row r="950" spans="2:9" ht="20.100000000000001" customHeight="1" x14ac:dyDescent="0.25">
      <c r="B950" s="42"/>
      <c r="C950" s="43"/>
      <c r="D950" s="47"/>
      <c r="E950" s="48"/>
      <c r="F950" s="44"/>
      <c r="G950" s="47"/>
      <c r="H950" s="47"/>
      <c r="I950" s="51"/>
    </row>
    <row r="951" spans="2:9" ht="20.100000000000001" customHeight="1" x14ac:dyDescent="0.25">
      <c r="B951" s="42"/>
      <c r="C951" s="43"/>
      <c r="D951" s="47"/>
      <c r="E951" s="48"/>
      <c r="F951" s="44"/>
      <c r="G951" s="47"/>
      <c r="H951" s="47"/>
      <c r="I951" s="51"/>
    </row>
    <row r="952" spans="2:9" ht="20.100000000000001" customHeight="1" x14ac:dyDescent="0.25">
      <c r="B952" s="42"/>
      <c r="C952" s="43"/>
      <c r="D952" s="47"/>
      <c r="E952" s="48"/>
      <c r="F952" s="44"/>
      <c r="G952" s="47"/>
      <c r="H952" s="47"/>
      <c r="I952" s="51"/>
    </row>
    <row r="953" spans="2:9" ht="20.100000000000001" customHeight="1" x14ac:dyDescent="0.25">
      <c r="B953" s="42"/>
      <c r="C953" s="43"/>
      <c r="D953" s="47"/>
      <c r="E953" s="48"/>
      <c r="F953" s="44"/>
      <c r="G953" s="47"/>
      <c r="H953" s="47"/>
      <c r="I953" s="51"/>
    </row>
    <row r="954" spans="2:9" ht="20.100000000000001" customHeight="1" x14ac:dyDescent="0.25">
      <c r="B954" s="42"/>
      <c r="C954" s="43"/>
      <c r="D954" s="47"/>
      <c r="E954" s="48"/>
      <c r="F954" s="44"/>
      <c r="G954" s="47"/>
      <c r="H954" s="47"/>
      <c r="I954" s="51"/>
    </row>
    <row r="955" spans="2:9" ht="20.100000000000001" customHeight="1" x14ac:dyDescent="0.25">
      <c r="B955" s="42"/>
      <c r="C955" s="43"/>
      <c r="D955" s="47"/>
      <c r="E955" s="48"/>
      <c r="F955" s="44"/>
      <c r="G955" s="47"/>
      <c r="H955" s="47"/>
      <c r="I955" s="51"/>
    </row>
    <row r="956" spans="2:9" ht="20.100000000000001" customHeight="1" x14ac:dyDescent="0.25">
      <c r="B956" s="42"/>
      <c r="C956" s="43"/>
      <c r="D956" s="47"/>
      <c r="E956" s="48"/>
      <c r="F956" s="44"/>
      <c r="G956" s="47"/>
      <c r="H956" s="47"/>
      <c r="I956" s="51"/>
    </row>
    <row r="957" spans="2:9" ht="20.100000000000001" customHeight="1" x14ac:dyDescent="0.25">
      <c r="B957" s="42"/>
      <c r="C957" s="43"/>
      <c r="D957" s="47"/>
      <c r="E957" s="48"/>
      <c r="F957" s="44"/>
      <c r="G957" s="47"/>
      <c r="H957" s="47"/>
      <c r="I957" s="51"/>
    </row>
    <row r="958" spans="2:9" ht="20.100000000000001" customHeight="1" x14ac:dyDescent="0.25">
      <c r="B958" s="42"/>
      <c r="C958" s="43"/>
      <c r="D958" s="47"/>
      <c r="E958" s="48"/>
      <c r="F958" s="44"/>
      <c r="G958" s="47"/>
      <c r="H958" s="47"/>
      <c r="I958" s="51"/>
    </row>
    <row r="959" spans="2:9" ht="20.100000000000001" customHeight="1" x14ac:dyDescent="0.25">
      <c r="B959" s="42"/>
      <c r="C959" s="43"/>
      <c r="D959" s="47"/>
      <c r="E959" s="48"/>
      <c r="F959" s="44"/>
      <c r="G959" s="47"/>
      <c r="H959" s="47"/>
      <c r="I959" s="51"/>
    </row>
    <row r="960" spans="2:9" ht="20.100000000000001" customHeight="1" x14ac:dyDescent="0.25">
      <c r="B960" s="42"/>
      <c r="C960" s="43"/>
      <c r="D960" s="47"/>
      <c r="E960" s="48"/>
      <c r="F960" s="44"/>
      <c r="G960" s="47"/>
      <c r="H960" s="47"/>
      <c r="I960" s="51"/>
    </row>
    <row r="961" spans="2:9" ht="20.100000000000001" customHeight="1" x14ac:dyDescent="0.25">
      <c r="B961" s="42"/>
      <c r="C961" s="43"/>
      <c r="D961" s="47"/>
      <c r="E961" s="48"/>
      <c r="F961" s="44"/>
      <c r="G961" s="47"/>
      <c r="H961" s="47"/>
      <c r="I961" s="51"/>
    </row>
    <row r="962" spans="2:9" ht="20.100000000000001" customHeight="1" x14ac:dyDescent="0.25">
      <c r="B962" s="42"/>
      <c r="C962" s="43"/>
      <c r="D962" s="47"/>
      <c r="E962" s="48"/>
      <c r="F962" s="44"/>
      <c r="G962" s="47"/>
      <c r="H962" s="47"/>
      <c r="I962" s="51"/>
    </row>
    <row r="963" spans="2:9" ht="20.100000000000001" customHeight="1" x14ac:dyDescent="0.25">
      <c r="B963" s="42"/>
      <c r="C963" s="43"/>
      <c r="D963" s="47"/>
      <c r="E963" s="48"/>
      <c r="F963" s="44"/>
      <c r="G963" s="47"/>
      <c r="H963" s="47"/>
      <c r="I963" s="51"/>
    </row>
    <row r="964" spans="2:9" ht="20.100000000000001" customHeight="1" x14ac:dyDescent="0.25">
      <c r="B964" s="42"/>
      <c r="C964" s="43"/>
      <c r="D964" s="47"/>
      <c r="E964" s="48"/>
      <c r="F964" s="44"/>
      <c r="G964" s="47"/>
      <c r="H964" s="47"/>
      <c r="I964" s="51"/>
    </row>
    <row r="965" spans="2:9" ht="20.100000000000001" customHeight="1" x14ac:dyDescent="0.25">
      <c r="B965" s="42"/>
      <c r="C965" s="43"/>
      <c r="D965" s="47"/>
      <c r="E965" s="48"/>
      <c r="F965" s="44"/>
      <c r="G965" s="47"/>
      <c r="H965" s="47"/>
      <c r="I965" s="51"/>
    </row>
    <row r="966" spans="2:9" ht="20.100000000000001" customHeight="1" x14ac:dyDescent="0.25">
      <c r="B966" s="42"/>
      <c r="C966" s="43"/>
      <c r="D966" s="47"/>
      <c r="E966" s="48"/>
      <c r="F966" s="44"/>
      <c r="G966" s="47"/>
      <c r="H966" s="47"/>
      <c r="I966" s="51"/>
    </row>
    <row r="967" spans="2:9" ht="20.100000000000001" customHeight="1" x14ac:dyDescent="0.25">
      <c r="B967" s="42"/>
      <c r="C967" s="43"/>
      <c r="D967" s="47"/>
      <c r="E967" s="48"/>
      <c r="F967" s="44"/>
      <c r="G967" s="47"/>
      <c r="H967" s="47"/>
      <c r="I967" s="51"/>
    </row>
    <row r="968" spans="2:9" ht="20.100000000000001" customHeight="1" x14ac:dyDescent="0.25">
      <c r="B968" s="42"/>
      <c r="C968" s="43"/>
      <c r="D968" s="47"/>
      <c r="E968" s="48"/>
      <c r="F968" s="44"/>
      <c r="G968" s="47"/>
      <c r="H968" s="47"/>
      <c r="I968" s="51"/>
    </row>
    <row r="969" spans="2:9" ht="20.100000000000001" customHeight="1" x14ac:dyDescent="0.25">
      <c r="B969" s="42"/>
      <c r="C969" s="43"/>
      <c r="D969" s="47"/>
      <c r="E969" s="48"/>
      <c r="F969" s="44"/>
      <c r="G969" s="47"/>
      <c r="H969" s="47"/>
      <c r="I969" s="51"/>
    </row>
    <row r="970" spans="2:9" ht="20.100000000000001" customHeight="1" x14ac:dyDescent="0.25">
      <c r="B970" s="42"/>
      <c r="C970" s="43"/>
      <c r="D970" s="47"/>
      <c r="E970" s="48"/>
      <c r="F970" s="44"/>
      <c r="G970" s="47"/>
      <c r="H970" s="47"/>
      <c r="I970" s="51"/>
    </row>
    <row r="971" spans="2:9" ht="20.100000000000001" customHeight="1" x14ac:dyDescent="0.25">
      <c r="B971" s="42"/>
      <c r="C971" s="43"/>
      <c r="D971" s="47"/>
      <c r="E971" s="48"/>
      <c r="F971" s="44"/>
      <c r="G971" s="47"/>
      <c r="H971" s="47"/>
      <c r="I971" s="51"/>
    </row>
    <row r="972" spans="2:9" ht="20.100000000000001" customHeight="1" x14ac:dyDescent="0.25">
      <c r="B972" s="42"/>
      <c r="C972" s="43"/>
      <c r="D972" s="47"/>
      <c r="E972" s="48"/>
      <c r="F972" s="44"/>
      <c r="G972" s="47"/>
      <c r="H972" s="47"/>
      <c r="I972" s="51"/>
    </row>
    <row r="973" spans="2:9" ht="20.100000000000001" customHeight="1" x14ac:dyDescent="0.25">
      <c r="B973" s="42"/>
      <c r="C973" s="43"/>
      <c r="D973" s="47"/>
      <c r="E973" s="48"/>
      <c r="F973" s="44"/>
      <c r="G973" s="47"/>
      <c r="H973" s="47"/>
      <c r="I973" s="51"/>
    </row>
    <row r="974" spans="2:9" ht="20.100000000000001" customHeight="1" x14ac:dyDescent="0.25">
      <c r="B974" s="42"/>
      <c r="C974" s="43"/>
      <c r="D974" s="47"/>
      <c r="E974" s="48"/>
      <c r="F974" s="44"/>
      <c r="G974" s="47"/>
      <c r="H974" s="47"/>
      <c r="I974" s="51"/>
    </row>
    <row r="975" spans="2:9" ht="20.100000000000001" customHeight="1" x14ac:dyDescent="0.25">
      <c r="B975" s="42"/>
      <c r="C975" s="43"/>
      <c r="D975" s="47"/>
      <c r="E975" s="48"/>
      <c r="F975" s="44"/>
      <c r="G975" s="47"/>
      <c r="H975" s="47"/>
      <c r="I975" s="51"/>
    </row>
    <row r="976" spans="2:9" ht="20.100000000000001" customHeight="1" x14ac:dyDescent="0.25">
      <c r="B976" s="42"/>
      <c r="C976" s="43"/>
      <c r="D976" s="47"/>
      <c r="E976" s="48"/>
      <c r="F976" s="44"/>
      <c r="G976" s="47"/>
      <c r="H976" s="47"/>
      <c r="I976" s="51"/>
    </row>
    <row r="977" spans="2:9" ht="20.100000000000001" customHeight="1" x14ac:dyDescent="0.25">
      <c r="B977" s="42"/>
      <c r="C977" s="43"/>
      <c r="D977" s="47"/>
      <c r="E977" s="48"/>
      <c r="F977" s="44"/>
      <c r="G977" s="47"/>
      <c r="H977" s="47"/>
      <c r="I977" s="51"/>
    </row>
    <row r="978" spans="2:9" ht="20.100000000000001" customHeight="1" x14ac:dyDescent="0.25">
      <c r="B978" s="42"/>
      <c r="C978" s="43"/>
      <c r="D978" s="47"/>
      <c r="E978" s="48"/>
      <c r="F978" s="44"/>
      <c r="G978" s="47"/>
      <c r="H978" s="47"/>
      <c r="I978" s="51"/>
    </row>
    <row r="979" spans="2:9" ht="20.100000000000001" customHeight="1" x14ac:dyDescent="0.25">
      <c r="B979" s="42"/>
      <c r="C979" s="43"/>
      <c r="D979" s="47"/>
      <c r="E979" s="48"/>
      <c r="F979" s="44"/>
      <c r="G979" s="47"/>
      <c r="H979" s="47"/>
      <c r="I979" s="51"/>
    </row>
    <row r="980" spans="2:9" ht="20.100000000000001" customHeight="1" x14ac:dyDescent="0.25">
      <c r="B980" s="42"/>
      <c r="C980" s="43"/>
      <c r="D980" s="47"/>
      <c r="E980" s="48"/>
      <c r="F980" s="44"/>
      <c r="G980" s="47"/>
      <c r="H980" s="47"/>
      <c r="I980" s="51"/>
    </row>
    <row r="981" spans="2:9" ht="20.100000000000001" customHeight="1" x14ac:dyDescent="0.25">
      <c r="B981" s="42"/>
      <c r="C981" s="43"/>
      <c r="D981" s="47"/>
      <c r="E981" s="48"/>
      <c r="F981" s="44"/>
      <c r="G981" s="47"/>
      <c r="H981" s="47"/>
      <c r="I981" s="51"/>
    </row>
    <row r="982" spans="2:9" ht="20.100000000000001" customHeight="1" x14ac:dyDescent="0.25">
      <c r="B982" s="42"/>
      <c r="C982" s="43"/>
      <c r="D982" s="47"/>
      <c r="E982" s="48"/>
      <c r="F982" s="44"/>
      <c r="G982" s="47"/>
      <c r="H982" s="47"/>
      <c r="I982" s="51"/>
    </row>
    <row r="983" spans="2:9" ht="20.100000000000001" customHeight="1" x14ac:dyDescent="0.25">
      <c r="B983" s="42"/>
      <c r="C983" s="43"/>
      <c r="D983" s="47"/>
      <c r="E983" s="48"/>
      <c r="F983" s="44"/>
      <c r="G983" s="47"/>
      <c r="H983" s="47"/>
      <c r="I983" s="51"/>
    </row>
    <row r="984" spans="2:9" ht="20.100000000000001" customHeight="1" x14ac:dyDescent="0.25">
      <c r="B984" s="42"/>
      <c r="C984" s="43"/>
      <c r="D984" s="47"/>
      <c r="E984" s="48"/>
      <c r="F984" s="44"/>
      <c r="G984" s="47"/>
      <c r="H984" s="47"/>
      <c r="I984" s="51"/>
    </row>
    <row r="985" spans="2:9" ht="20.100000000000001" customHeight="1" x14ac:dyDescent="0.25">
      <c r="B985" s="42"/>
      <c r="C985" s="43"/>
      <c r="D985" s="47"/>
      <c r="E985" s="48"/>
      <c r="F985" s="44"/>
      <c r="G985" s="47"/>
      <c r="H985" s="47"/>
      <c r="I985" s="51"/>
    </row>
    <row r="986" spans="2:9" ht="20.100000000000001" customHeight="1" x14ac:dyDescent="0.25">
      <c r="B986" s="42"/>
      <c r="C986" s="43"/>
      <c r="D986" s="47"/>
      <c r="E986" s="48"/>
      <c r="F986" s="44"/>
      <c r="G986" s="47"/>
      <c r="H986" s="47"/>
      <c r="I986" s="51"/>
    </row>
    <row r="987" spans="2:9" ht="20.100000000000001" customHeight="1" x14ac:dyDescent="0.25">
      <c r="B987" s="42"/>
      <c r="C987" s="43"/>
      <c r="D987" s="47"/>
      <c r="E987" s="48"/>
      <c r="F987" s="44"/>
      <c r="G987" s="47"/>
      <c r="H987" s="47"/>
      <c r="I987" s="51"/>
    </row>
    <row r="988" spans="2:9" ht="20.100000000000001" customHeight="1" x14ac:dyDescent="0.25">
      <c r="B988" s="42"/>
      <c r="C988" s="43"/>
      <c r="D988" s="47"/>
      <c r="E988" s="48"/>
      <c r="F988" s="44"/>
      <c r="G988" s="47"/>
      <c r="H988" s="47"/>
      <c r="I988" s="51"/>
    </row>
    <row r="989" spans="2:9" ht="20.100000000000001" customHeight="1" x14ac:dyDescent="0.25">
      <c r="B989" s="42"/>
      <c r="C989" s="43"/>
      <c r="D989" s="47"/>
      <c r="E989" s="48"/>
      <c r="F989" s="44"/>
      <c r="G989" s="47"/>
      <c r="H989" s="47"/>
      <c r="I989" s="51"/>
    </row>
    <row r="990" spans="2:9" ht="20.100000000000001" customHeight="1" x14ac:dyDescent="0.25">
      <c r="B990" s="42"/>
      <c r="C990" s="43"/>
      <c r="D990" s="47"/>
      <c r="E990" s="48"/>
      <c r="F990" s="44"/>
      <c r="G990" s="47"/>
      <c r="H990" s="47"/>
      <c r="I990" s="51"/>
    </row>
    <row r="991" spans="2:9" ht="20.100000000000001" customHeight="1" x14ac:dyDescent="0.25">
      <c r="B991" s="42"/>
      <c r="C991" s="43"/>
      <c r="D991" s="47"/>
      <c r="E991" s="48"/>
      <c r="F991" s="44"/>
      <c r="G991" s="47"/>
      <c r="H991" s="47"/>
      <c r="I991" s="51"/>
    </row>
    <row r="992" spans="2:9" ht="20.100000000000001" customHeight="1" x14ac:dyDescent="0.25">
      <c r="B992" s="42"/>
      <c r="C992" s="43"/>
      <c r="D992" s="47"/>
      <c r="E992" s="48"/>
      <c r="F992" s="44"/>
      <c r="G992" s="47"/>
      <c r="H992" s="47"/>
      <c r="I992" s="51"/>
    </row>
    <row r="993" spans="2:12" ht="20.100000000000001" customHeight="1" x14ac:dyDescent="0.25">
      <c r="B993" s="42"/>
      <c r="C993" s="43"/>
      <c r="D993" s="47"/>
      <c r="E993" s="48"/>
      <c r="F993" s="44"/>
      <c r="G993" s="47"/>
      <c r="H993" s="47"/>
      <c r="I993" s="51"/>
    </row>
    <row r="994" spans="2:12" ht="20.100000000000001" customHeight="1" x14ac:dyDescent="0.25">
      <c r="B994" s="42"/>
      <c r="C994" s="43"/>
      <c r="D994" s="47"/>
      <c r="E994" s="48"/>
      <c r="F994" s="44"/>
      <c r="G994" s="47"/>
      <c r="H994" s="47"/>
      <c r="I994" s="51"/>
    </row>
    <row r="995" spans="2:12" ht="20.100000000000001" customHeight="1" x14ac:dyDescent="0.25">
      <c r="B995" s="42"/>
      <c r="C995" s="43"/>
      <c r="D995" s="47"/>
      <c r="E995" s="48"/>
      <c r="F995" s="44"/>
      <c r="G995" s="47"/>
      <c r="H995" s="47"/>
      <c r="I995" s="51"/>
    </row>
    <row r="996" spans="2:12" ht="20.100000000000001" customHeight="1" x14ac:dyDescent="0.25">
      <c r="B996" s="42"/>
      <c r="C996" s="43"/>
      <c r="D996" s="47"/>
      <c r="E996" s="48"/>
      <c r="F996" s="44"/>
      <c r="G996" s="47"/>
      <c r="H996" s="47"/>
      <c r="I996" s="51"/>
    </row>
    <row r="997" spans="2:12" ht="20.100000000000001" customHeight="1" x14ac:dyDescent="0.25">
      <c r="B997" s="42"/>
      <c r="C997" s="43"/>
      <c r="D997" s="47"/>
      <c r="E997" s="48"/>
      <c r="F997" s="44"/>
      <c r="G997" s="47"/>
      <c r="H997" s="47"/>
      <c r="I997" s="51"/>
    </row>
    <row r="998" spans="2:12" ht="20.100000000000001" customHeight="1" x14ac:dyDescent="0.25">
      <c r="B998" s="42"/>
      <c r="C998" s="43"/>
      <c r="D998" s="47"/>
      <c r="E998" s="48"/>
      <c r="F998" s="44"/>
      <c r="G998" s="47"/>
      <c r="H998" s="47"/>
      <c r="I998" s="51"/>
    </row>
    <row r="999" spans="2:12" ht="20.100000000000001" customHeight="1" x14ac:dyDescent="0.25">
      <c r="B999" s="42"/>
      <c r="C999" s="43"/>
      <c r="D999" s="47"/>
      <c r="E999" s="48"/>
      <c r="F999" s="44"/>
      <c r="G999" s="47"/>
      <c r="H999" s="47"/>
      <c r="I999" s="51"/>
    </row>
    <row r="1000" spans="2:12" ht="20.100000000000001" customHeight="1" x14ac:dyDescent="0.25">
      <c r="B1000" s="42"/>
      <c r="C1000" s="43"/>
      <c r="D1000" s="47"/>
      <c r="E1000" s="48"/>
      <c r="F1000" s="44"/>
      <c r="G1000" s="47"/>
      <c r="H1000" s="47"/>
      <c r="I1000" s="51"/>
    </row>
    <row r="1001" spans="2:12" ht="20.100000000000001" customHeight="1" x14ac:dyDescent="0.25">
      <c r="B1001" s="42"/>
      <c r="C1001" s="43"/>
      <c r="D1001" s="47"/>
      <c r="E1001" s="48"/>
      <c r="F1001" s="44"/>
      <c r="G1001" s="47"/>
      <c r="H1001" s="47"/>
      <c r="I1001" s="51"/>
    </row>
    <row r="1002" spans="2:12" ht="20.100000000000001" customHeight="1" x14ac:dyDescent="0.25">
      <c r="B1002" s="42"/>
      <c r="C1002" s="43"/>
      <c r="D1002" s="47"/>
      <c r="E1002" s="48"/>
      <c r="F1002" s="44"/>
      <c r="G1002" s="47"/>
      <c r="H1002" s="47"/>
      <c r="I1002" s="51"/>
    </row>
    <row r="1003" spans="2:12" s="16" customFormat="1" ht="20.100000000000001" customHeight="1" x14ac:dyDescent="0.25">
      <c r="B1003" s="42"/>
      <c r="C1003" s="43"/>
      <c r="D1003" s="47"/>
      <c r="E1003" s="48"/>
      <c r="F1003" s="44"/>
      <c r="G1003" s="47"/>
      <c r="H1003" s="47"/>
      <c r="I1003" s="51"/>
      <c r="J1003" s="25"/>
      <c r="K1003" s="25"/>
      <c r="L1003" s="25"/>
    </row>
    <row r="1004" spans="2:12" ht="20.100000000000001" customHeight="1" x14ac:dyDescent="0.25">
      <c r="B1004" s="42"/>
      <c r="C1004" s="43"/>
      <c r="D1004" s="47"/>
      <c r="E1004" s="48"/>
      <c r="F1004" s="44"/>
      <c r="G1004" s="47"/>
      <c r="H1004" s="47"/>
      <c r="I1004" s="51"/>
    </row>
    <row r="1005" spans="2:12" ht="20.100000000000001" customHeight="1" x14ac:dyDescent="0.25">
      <c r="B1005" s="42"/>
      <c r="C1005" s="43"/>
      <c r="D1005" s="47"/>
      <c r="E1005" s="48"/>
      <c r="F1005" s="44"/>
      <c r="G1005" s="47"/>
      <c r="H1005" s="47"/>
      <c r="I1005" s="51"/>
    </row>
    <row r="1006" spans="2:12" ht="20.100000000000001" customHeight="1" x14ac:dyDescent="0.25">
      <c r="B1006" s="42"/>
      <c r="C1006" s="43"/>
      <c r="D1006" s="47"/>
      <c r="E1006" s="48"/>
      <c r="F1006" s="44"/>
      <c r="G1006" s="47"/>
      <c r="H1006" s="47"/>
      <c r="I1006" s="51"/>
    </row>
    <row r="1007" spans="2:12" ht="20.100000000000001" customHeight="1" x14ac:dyDescent="0.25">
      <c r="B1007" s="42"/>
      <c r="C1007" s="43"/>
      <c r="D1007" s="47"/>
      <c r="E1007" s="48"/>
      <c r="F1007" s="44"/>
      <c r="G1007" s="47"/>
      <c r="H1007" s="47"/>
      <c r="I1007" s="51"/>
    </row>
    <row r="1008" spans="2:12" ht="20.100000000000001" customHeight="1" x14ac:dyDescent="0.25">
      <c r="B1008" s="42"/>
      <c r="C1008" s="43"/>
      <c r="D1008" s="47"/>
      <c r="E1008" s="48"/>
      <c r="F1008" s="44"/>
      <c r="G1008" s="47"/>
      <c r="H1008" s="47"/>
      <c r="I1008" s="51"/>
    </row>
    <row r="1009" spans="2:9" ht="20.100000000000001" customHeight="1" x14ac:dyDescent="0.25">
      <c r="B1009" s="42"/>
      <c r="C1009" s="43"/>
      <c r="D1009" s="47"/>
      <c r="E1009" s="48"/>
      <c r="F1009" s="44"/>
      <c r="G1009" s="47"/>
      <c r="H1009" s="47"/>
      <c r="I1009" s="51"/>
    </row>
    <row r="1010" spans="2:9" ht="20.100000000000001" customHeight="1" x14ac:dyDescent="0.25">
      <c r="B1010" s="42"/>
      <c r="C1010" s="43"/>
      <c r="D1010" s="47"/>
      <c r="E1010" s="48"/>
      <c r="F1010" s="44"/>
      <c r="G1010" s="47"/>
      <c r="H1010" s="47"/>
      <c r="I1010" s="51"/>
    </row>
    <row r="1011" spans="2:9" ht="20.100000000000001" customHeight="1" x14ac:dyDescent="0.25">
      <c r="B1011" s="42"/>
      <c r="C1011" s="43"/>
      <c r="D1011" s="47"/>
      <c r="E1011" s="48"/>
      <c r="F1011" s="44"/>
      <c r="G1011" s="47"/>
      <c r="H1011" s="47"/>
      <c r="I1011" s="51"/>
    </row>
    <row r="1012" spans="2:9" ht="20.100000000000001" customHeight="1" x14ac:dyDescent="0.25">
      <c r="B1012" s="42"/>
      <c r="C1012" s="43"/>
      <c r="D1012" s="47"/>
      <c r="E1012" s="48"/>
      <c r="F1012" s="44"/>
      <c r="G1012" s="47"/>
      <c r="H1012" s="47"/>
      <c r="I1012" s="51"/>
    </row>
    <row r="1013" spans="2:9" ht="20.100000000000001" customHeight="1" x14ac:dyDescent="0.25">
      <c r="B1013" s="42"/>
      <c r="C1013" s="43"/>
      <c r="D1013" s="47"/>
      <c r="E1013" s="48"/>
      <c r="F1013" s="44"/>
      <c r="G1013" s="47"/>
      <c r="H1013" s="47"/>
      <c r="I1013" s="51"/>
    </row>
    <row r="1014" spans="2:9" ht="20.100000000000001" customHeight="1" x14ac:dyDescent="0.25">
      <c r="B1014" s="42"/>
      <c r="C1014" s="43"/>
      <c r="D1014" s="47"/>
      <c r="E1014" s="48"/>
      <c r="F1014" s="44"/>
      <c r="G1014" s="47"/>
      <c r="H1014" s="47"/>
      <c r="I1014" s="51"/>
    </row>
    <row r="1015" spans="2:9" ht="20.100000000000001" customHeight="1" x14ac:dyDescent="0.25">
      <c r="B1015" s="42"/>
      <c r="C1015" s="43"/>
      <c r="D1015" s="47"/>
      <c r="E1015" s="48"/>
      <c r="F1015" s="44"/>
      <c r="G1015" s="47"/>
      <c r="H1015" s="47"/>
      <c r="I1015" s="51"/>
    </row>
    <row r="1016" spans="2:9" ht="20.100000000000001" customHeight="1" x14ac:dyDescent="0.25">
      <c r="B1016" s="42"/>
      <c r="C1016" s="43"/>
      <c r="D1016" s="47"/>
      <c r="E1016" s="48"/>
      <c r="F1016" s="44"/>
      <c r="G1016" s="47"/>
      <c r="H1016" s="47"/>
      <c r="I1016" s="51"/>
    </row>
    <row r="1017" spans="2:9" ht="20.100000000000001" customHeight="1" x14ac:dyDescent="0.25">
      <c r="B1017" s="42"/>
      <c r="C1017" s="43"/>
      <c r="D1017" s="47"/>
      <c r="E1017" s="48"/>
      <c r="F1017" s="44"/>
      <c r="G1017" s="47"/>
      <c r="H1017" s="47"/>
      <c r="I1017" s="51"/>
    </row>
    <row r="1018" spans="2:9" ht="20.100000000000001" customHeight="1" x14ac:dyDescent="0.25">
      <c r="B1018" s="42"/>
      <c r="C1018" s="43"/>
      <c r="D1018" s="47"/>
      <c r="E1018" s="48"/>
      <c r="F1018" s="44"/>
      <c r="G1018" s="47"/>
      <c r="H1018" s="47"/>
      <c r="I1018" s="51"/>
    </row>
    <row r="1019" spans="2:9" ht="20.100000000000001" customHeight="1" x14ac:dyDescent="0.25">
      <c r="B1019" s="42"/>
      <c r="C1019" s="43"/>
      <c r="D1019" s="47"/>
      <c r="E1019" s="48"/>
      <c r="F1019" s="44"/>
      <c r="G1019" s="47"/>
      <c r="H1019" s="47"/>
      <c r="I1019" s="51"/>
    </row>
    <row r="1020" spans="2:9" ht="20.100000000000001" customHeight="1" x14ac:dyDescent="0.25">
      <c r="B1020" s="42"/>
      <c r="C1020" s="43"/>
      <c r="D1020" s="47"/>
      <c r="E1020" s="48"/>
      <c r="F1020" s="44"/>
      <c r="G1020" s="47"/>
      <c r="H1020" s="47"/>
      <c r="I1020" s="51"/>
    </row>
    <row r="1021" spans="2:9" ht="20.100000000000001" customHeight="1" x14ac:dyDescent="0.25">
      <c r="B1021" s="42"/>
      <c r="C1021" s="43"/>
      <c r="D1021" s="47"/>
      <c r="E1021" s="48"/>
      <c r="F1021" s="44"/>
      <c r="G1021" s="47"/>
      <c r="H1021" s="47"/>
      <c r="I1021" s="51"/>
    </row>
    <row r="1022" spans="2:9" ht="20.100000000000001" customHeight="1" x14ac:dyDescent="0.25">
      <c r="B1022" s="42"/>
      <c r="C1022" s="43"/>
      <c r="D1022" s="47"/>
      <c r="E1022" s="48"/>
      <c r="F1022" s="44"/>
      <c r="G1022" s="47"/>
      <c r="H1022" s="47"/>
      <c r="I1022" s="51"/>
    </row>
    <row r="1023" spans="2:9" ht="20.100000000000001" customHeight="1" x14ac:dyDescent="0.25">
      <c r="B1023" s="42"/>
      <c r="C1023" s="43"/>
      <c r="D1023" s="47"/>
      <c r="E1023" s="48"/>
      <c r="F1023" s="44"/>
      <c r="G1023" s="47"/>
      <c r="H1023" s="47"/>
      <c r="I1023" s="51"/>
    </row>
    <row r="1024" spans="2:9" ht="20.100000000000001" customHeight="1" x14ac:dyDescent="0.25">
      <c r="B1024" s="42"/>
      <c r="C1024" s="43"/>
      <c r="D1024" s="47"/>
      <c r="E1024" s="48"/>
      <c r="F1024" s="44"/>
      <c r="G1024" s="47"/>
      <c r="H1024" s="47"/>
      <c r="I1024" s="51"/>
    </row>
    <row r="1025" spans="2:9" ht="20.100000000000001" customHeight="1" x14ac:dyDescent="0.25">
      <c r="B1025" s="42"/>
      <c r="C1025" s="43"/>
      <c r="D1025" s="47"/>
      <c r="E1025" s="48"/>
      <c r="F1025" s="44"/>
      <c r="G1025" s="47"/>
      <c r="H1025" s="47"/>
      <c r="I1025" s="51"/>
    </row>
    <row r="1026" spans="2:9" ht="20.100000000000001" customHeight="1" x14ac:dyDescent="0.25">
      <c r="B1026" s="42"/>
      <c r="C1026" s="43"/>
      <c r="D1026" s="47"/>
      <c r="E1026" s="48"/>
      <c r="F1026" s="44"/>
      <c r="G1026" s="47"/>
      <c r="H1026" s="47"/>
      <c r="I1026" s="51"/>
    </row>
    <row r="1027" spans="2:9" ht="20.100000000000001" customHeight="1" x14ac:dyDescent="0.25">
      <c r="B1027" s="42"/>
      <c r="C1027" s="43"/>
      <c r="D1027" s="47"/>
      <c r="E1027" s="48"/>
      <c r="F1027" s="44"/>
      <c r="G1027" s="47"/>
      <c r="H1027" s="47"/>
      <c r="I1027" s="51"/>
    </row>
    <row r="1028" spans="2:9" ht="20.100000000000001" customHeight="1" x14ac:dyDescent="0.25">
      <c r="B1028" s="42"/>
      <c r="C1028" s="43"/>
      <c r="D1028" s="47"/>
      <c r="E1028" s="48"/>
      <c r="F1028" s="44"/>
      <c r="G1028" s="47"/>
      <c r="H1028" s="47"/>
      <c r="I1028" s="51"/>
    </row>
    <row r="1029" spans="2:9" ht="20.100000000000001" customHeight="1" x14ac:dyDescent="0.25">
      <c r="B1029" s="42"/>
      <c r="C1029" s="43"/>
      <c r="D1029" s="47"/>
      <c r="E1029" s="48"/>
      <c r="F1029" s="44"/>
      <c r="G1029" s="47"/>
      <c r="H1029" s="47"/>
      <c r="I1029" s="51"/>
    </row>
    <row r="1030" spans="2:9" ht="20.100000000000001" customHeight="1" x14ac:dyDescent="0.25">
      <c r="B1030" s="42"/>
      <c r="C1030" s="43"/>
      <c r="D1030" s="47"/>
      <c r="E1030" s="48"/>
      <c r="F1030" s="44"/>
      <c r="G1030" s="47"/>
      <c r="H1030" s="47"/>
      <c r="I1030" s="51"/>
    </row>
    <row r="1031" spans="2:9" ht="20.100000000000001" customHeight="1" x14ac:dyDescent="0.25">
      <c r="B1031" s="42"/>
      <c r="C1031" s="43"/>
      <c r="D1031" s="47"/>
      <c r="E1031" s="48"/>
      <c r="F1031" s="44"/>
      <c r="G1031" s="47"/>
      <c r="H1031" s="47"/>
      <c r="I1031" s="51"/>
    </row>
    <row r="1032" spans="2:9" ht="20.100000000000001" customHeight="1" x14ac:dyDescent="0.25">
      <c r="B1032" s="42"/>
      <c r="C1032" s="43"/>
      <c r="D1032" s="47"/>
      <c r="E1032" s="48"/>
      <c r="F1032" s="44"/>
      <c r="G1032" s="47"/>
      <c r="H1032" s="47"/>
      <c r="I1032" s="51"/>
    </row>
    <row r="1033" spans="2:9" ht="20.100000000000001" customHeight="1" x14ac:dyDescent="0.25">
      <c r="B1033" s="42"/>
      <c r="C1033" s="43"/>
      <c r="D1033" s="47"/>
      <c r="E1033" s="48"/>
      <c r="F1033" s="44"/>
      <c r="G1033" s="47"/>
      <c r="H1033" s="47"/>
      <c r="I1033" s="51"/>
    </row>
    <row r="1034" spans="2:9" ht="20.100000000000001" customHeight="1" x14ac:dyDescent="0.25">
      <c r="B1034" s="42"/>
      <c r="C1034" s="43"/>
      <c r="D1034" s="47"/>
      <c r="E1034" s="48"/>
      <c r="F1034" s="44"/>
      <c r="G1034" s="47"/>
      <c r="H1034" s="47"/>
      <c r="I1034" s="51"/>
    </row>
    <row r="1035" spans="2:9" ht="20.100000000000001" customHeight="1" x14ac:dyDescent="0.25">
      <c r="B1035" s="42"/>
      <c r="C1035" s="43"/>
      <c r="D1035" s="47"/>
      <c r="E1035" s="48"/>
      <c r="F1035" s="44"/>
      <c r="G1035" s="47"/>
      <c r="H1035" s="47"/>
      <c r="I1035" s="51"/>
    </row>
    <row r="1036" spans="2:9" ht="20.100000000000001" customHeight="1" x14ac:dyDescent="0.25">
      <c r="B1036" s="42"/>
      <c r="C1036" s="43"/>
      <c r="D1036" s="47"/>
      <c r="E1036" s="48"/>
      <c r="F1036" s="44"/>
      <c r="G1036" s="47"/>
      <c r="H1036" s="47"/>
      <c r="I1036" s="51"/>
    </row>
    <row r="1037" spans="2:9" ht="20.100000000000001" customHeight="1" x14ac:dyDescent="0.25">
      <c r="B1037" s="42"/>
      <c r="C1037" s="43"/>
      <c r="D1037" s="47"/>
      <c r="E1037" s="48"/>
      <c r="F1037" s="44"/>
      <c r="G1037" s="47"/>
      <c r="H1037" s="47"/>
      <c r="I1037" s="51"/>
    </row>
    <row r="1038" spans="2:9" ht="20.100000000000001" customHeight="1" x14ac:dyDescent="0.25">
      <c r="B1038" s="42"/>
      <c r="C1038" s="43"/>
      <c r="D1038" s="47"/>
      <c r="E1038" s="48"/>
      <c r="F1038" s="44"/>
      <c r="G1038" s="47"/>
      <c r="H1038" s="47"/>
      <c r="I1038" s="51"/>
    </row>
    <row r="1039" spans="2:9" ht="20.100000000000001" customHeight="1" x14ac:dyDescent="0.25">
      <c r="B1039" s="42"/>
      <c r="C1039" s="43"/>
      <c r="D1039" s="47"/>
      <c r="E1039" s="48"/>
      <c r="F1039" s="44"/>
      <c r="G1039" s="47"/>
      <c r="H1039" s="47"/>
      <c r="I1039" s="51"/>
    </row>
    <row r="1040" spans="2:9" ht="20.100000000000001" customHeight="1" x14ac:dyDescent="0.25">
      <c r="B1040" s="42"/>
      <c r="C1040" s="43"/>
      <c r="D1040" s="47"/>
      <c r="E1040" s="48"/>
      <c r="F1040" s="44"/>
      <c r="G1040" s="47"/>
      <c r="H1040" s="47"/>
      <c r="I1040" s="51"/>
    </row>
    <row r="1041" spans="2:9" ht="20.100000000000001" customHeight="1" x14ac:dyDescent="0.25">
      <c r="B1041" s="42"/>
      <c r="C1041" s="43"/>
      <c r="D1041" s="47"/>
      <c r="E1041" s="48"/>
      <c r="F1041" s="44"/>
      <c r="G1041" s="47"/>
      <c r="H1041" s="47"/>
      <c r="I1041" s="51"/>
    </row>
    <row r="1042" spans="2:9" ht="20.100000000000001" customHeight="1" x14ac:dyDescent="0.25">
      <c r="B1042" s="42"/>
      <c r="C1042" s="43"/>
      <c r="D1042" s="47"/>
      <c r="E1042" s="48"/>
      <c r="F1042" s="44"/>
      <c r="G1042" s="47"/>
      <c r="H1042" s="47"/>
      <c r="I1042" s="51"/>
    </row>
    <row r="1043" spans="2:9" ht="20.100000000000001" customHeight="1" x14ac:dyDescent="0.25">
      <c r="B1043" s="42"/>
      <c r="C1043" s="43"/>
      <c r="D1043" s="47"/>
      <c r="E1043" s="48"/>
      <c r="F1043" s="44"/>
      <c r="G1043" s="47"/>
      <c r="H1043" s="47"/>
      <c r="I1043" s="51"/>
    </row>
    <row r="1044" spans="2:9" ht="20.100000000000001" customHeight="1" x14ac:dyDescent="0.25">
      <c r="B1044" s="42"/>
      <c r="C1044" s="43"/>
      <c r="D1044" s="47"/>
      <c r="E1044" s="48"/>
      <c r="F1044" s="44"/>
      <c r="G1044" s="47"/>
      <c r="H1044" s="47"/>
      <c r="I1044" s="51"/>
    </row>
    <row r="1045" spans="2:9" ht="20.100000000000001" customHeight="1" x14ac:dyDescent="0.25">
      <c r="B1045" s="42"/>
      <c r="C1045" s="43"/>
      <c r="D1045" s="47"/>
      <c r="E1045" s="48"/>
      <c r="F1045" s="44"/>
      <c r="G1045" s="47"/>
      <c r="H1045" s="47"/>
      <c r="I1045" s="51"/>
    </row>
    <row r="1046" spans="2:9" ht="20.100000000000001" customHeight="1" x14ac:dyDescent="0.25">
      <c r="B1046" s="42"/>
      <c r="C1046" s="43"/>
      <c r="D1046" s="47"/>
      <c r="E1046" s="48"/>
      <c r="F1046" s="44"/>
      <c r="G1046" s="47"/>
      <c r="H1046" s="47"/>
      <c r="I1046" s="51"/>
    </row>
    <row r="1047" spans="2:9" ht="20.100000000000001" customHeight="1" x14ac:dyDescent="0.25">
      <c r="B1047" s="42"/>
      <c r="C1047" s="43"/>
      <c r="D1047" s="47"/>
      <c r="E1047" s="48"/>
      <c r="F1047" s="44"/>
      <c r="G1047" s="47"/>
      <c r="H1047" s="47"/>
      <c r="I1047" s="51"/>
    </row>
    <row r="1048" spans="2:9" ht="20.100000000000001" customHeight="1" x14ac:dyDescent="0.25">
      <c r="B1048" s="42"/>
      <c r="C1048" s="43"/>
      <c r="D1048" s="47"/>
      <c r="E1048" s="48"/>
      <c r="F1048" s="44"/>
      <c r="G1048" s="47"/>
      <c r="H1048" s="47"/>
      <c r="I1048" s="51"/>
    </row>
    <row r="1049" spans="2:9" ht="20.100000000000001" customHeight="1" x14ac:dyDescent="0.25">
      <c r="B1049" s="42"/>
      <c r="C1049" s="43"/>
      <c r="D1049" s="47"/>
      <c r="E1049" s="48"/>
      <c r="F1049" s="44"/>
      <c r="G1049" s="47"/>
      <c r="H1049" s="47"/>
      <c r="I1049" s="51"/>
    </row>
    <row r="1050" spans="2:9" ht="20.100000000000001" customHeight="1" x14ac:dyDescent="0.25">
      <c r="B1050" s="42"/>
      <c r="C1050" s="43"/>
      <c r="D1050" s="47"/>
      <c r="E1050" s="48"/>
      <c r="F1050" s="44"/>
      <c r="G1050" s="47"/>
      <c r="H1050" s="47"/>
      <c r="I1050" s="51"/>
    </row>
    <row r="1051" spans="2:9" ht="20.100000000000001" customHeight="1" x14ac:dyDescent="0.25">
      <c r="B1051" s="42"/>
      <c r="C1051" s="43"/>
      <c r="D1051" s="47"/>
      <c r="E1051" s="48"/>
      <c r="F1051" s="44"/>
      <c r="G1051" s="47"/>
      <c r="H1051" s="47"/>
      <c r="I1051" s="51"/>
    </row>
    <row r="1052" spans="2:9" ht="20.100000000000001" customHeight="1" x14ac:dyDescent="0.25">
      <c r="B1052" s="42"/>
      <c r="C1052" s="43"/>
      <c r="D1052" s="47"/>
      <c r="E1052" s="48"/>
      <c r="F1052" s="44"/>
      <c r="G1052" s="47"/>
      <c r="H1052" s="47"/>
      <c r="I1052" s="51"/>
    </row>
    <row r="1053" spans="2:9" ht="20.100000000000001" customHeight="1" x14ac:dyDescent="0.25">
      <c r="B1053" s="42"/>
      <c r="C1053" s="43"/>
      <c r="D1053" s="47"/>
      <c r="E1053" s="48"/>
      <c r="F1053" s="44"/>
      <c r="G1053" s="47"/>
      <c r="H1053" s="47"/>
      <c r="I1053" s="51"/>
    </row>
    <row r="1054" spans="2:9" ht="20.100000000000001" customHeight="1" x14ac:dyDescent="0.25">
      <c r="B1054" s="42"/>
      <c r="C1054" s="43"/>
      <c r="D1054" s="47"/>
      <c r="E1054" s="48"/>
      <c r="F1054" s="44"/>
      <c r="G1054" s="47"/>
      <c r="H1054" s="47"/>
      <c r="I1054" s="51"/>
    </row>
    <row r="1055" spans="2:9" ht="20.100000000000001" customHeight="1" x14ac:dyDescent="0.25">
      <c r="B1055" s="42"/>
      <c r="C1055" s="43"/>
      <c r="D1055" s="47"/>
      <c r="E1055" s="48"/>
      <c r="F1055" s="44"/>
      <c r="G1055" s="47"/>
      <c r="H1055" s="47"/>
      <c r="I1055" s="51"/>
    </row>
    <row r="1056" spans="2:9" ht="20.100000000000001" customHeight="1" x14ac:dyDescent="0.25">
      <c r="B1056" s="42"/>
      <c r="C1056" s="43"/>
      <c r="D1056" s="47"/>
      <c r="E1056" s="48"/>
      <c r="F1056" s="44"/>
      <c r="G1056" s="47"/>
      <c r="H1056" s="47"/>
      <c r="I1056" s="51"/>
    </row>
    <row r="1057" spans="2:9" ht="20.100000000000001" customHeight="1" x14ac:dyDescent="0.25">
      <c r="B1057" s="42"/>
      <c r="C1057" s="43"/>
      <c r="D1057" s="47"/>
      <c r="E1057" s="48"/>
      <c r="F1057" s="44"/>
      <c r="G1057" s="47"/>
      <c r="H1057" s="47"/>
      <c r="I1057" s="51"/>
    </row>
    <row r="1058" spans="2:9" ht="20.100000000000001" customHeight="1" x14ac:dyDescent="0.25">
      <c r="B1058" s="42"/>
      <c r="C1058" s="43"/>
      <c r="D1058" s="47"/>
      <c r="E1058" s="48"/>
      <c r="F1058" s="44"/>
      <c r="G1058" s="47"/>
      <c r="H1058" s="47"/>
      <c r="I1058" s="51"/>
    </row>
    <row r="1059" spans="2:9" ht="20.100000000000001" customHeight="1" x14ac:dyDescent="0.25">
      <c r="B1059" s="42"/>
      <c r="C1059" s="43"/>
      <c r="D1059" s="47"/>
      <c r="E1059" s="48"/>
      <c r="F1059" s="44"/>
      <c r="G1059" s="47"/>
      <c r="H1059" s="47"/>
      <c r="I1059" s="51"/>
    </row>
    <row r="1060" spans="2:9" ht="20.100000000000001" customHeight="1" x14ac:dyDescent="0.25">
      <c r="B1060" s="42"/>
      <c r="C1060" s="43"/>
      <c r="D1060" s="47"/>
      <c r="E1060" s="48"/>
      <c r="F1060" s="44"/>
      <c r="G1060" s="47"/>
      <c r="H1060" s="47"/>
      <c r="I1060" s="51"/>
    </row>
    <row r="1061" spans="2:9" ht="20.100000000000001" customHeight="1" x14ac:dyDescent="0.25">
      <c r="B1061" s="42"/>
      <c r="C1061" s="43"/>
      <c r="D1061" s="47"/>
      <c r="E1061" s="48"/>
      <c r="F1061" s="44"/>
      <c r="G1061" s="47"/>
      <c r="H1061" s="47"/>
      <c r="I1061" s="51"/>
    </row>
    <row r="1062" spans="2:9" ht="20.100000000000001" customHeight="1" x14ac:dyDescent="0.25">
      <c r="B1062" s="42"/>
      <c r="C1062" s="43"/>
      <c r="D1062" s="47"/>
      <c r="E1062" s="48"/>
      <c r="F1062" s="44"/>
      <c r="G1062" s="47"/>
      <c r="H1062" s="47"/>
      <c r="I1062" s="51"/>
    </row>
    <row r="1063" spans="2:9" ht="20.100000000000001" customHeight="1" x14ac:dyDescent="0.25">
      <c r="B1063" s="42"/>
      <c r="C1063" s="43"/>
      <c r="D1063" s="47"/>
      <c r="E1063" s="48"/>
      <c r="F1063" s="44"/>
      <c r="G1063" s="47"/>
      <c r="H1063" s="47"/>
      <c r="I1063" s="51"/>
    </row>
    <row r="1064" spans="2:9" ht="20.100000000000001" customHeight="1" x14ac:dyDescent="0.25">
      <c r="B1064" s="42"/>
      <c r="C1064" s="43"/>
      <c r="D1064" s="47"/>
      <c r="E1064" s="48"/>
      <c r="F1064" s="44"/>
      <c r="G1064" s="47"/>
      <c r="H1064" s="47"/>
      <c r="I1064" s="51"/>
    </row>
    <row r="1065" spans="2:9" ht="20.100000000000001" customHeight="1" x14ac:dyDescent="0.25">
      <c r="B1065" s="42"/>
      <c r="C1065" s="43"/>
      <c r="D1065" s="47"/>
      <c r="E1065" s="48"/>
      <c r="F1065" s="44"/>
      <c r="G1065" s="47"/>
      <c r="H1065" s="47"/>
      <c r="I1065" s="51"/>
    </row>
    <row r="1066" spans="2:9" ht="20.100000000000001" customHeight="1" x14ac:dyDescent="0.25">
      <c r="B1066" s="42"/>
      <c r="C1066" s="43"/>
      <c r="D1066" s="47"/>
      <c r="E1066" s="48"/>
      <c r="F1066" s="44"/>
      <c r="G1066" s="47"/>
      <c r="H1066" s="47"/>
      <c r="I1066" s="51"/>
    </row>
    <row r="1067" spans="2:9" ht="20.100000000000001" customHeight="1" x14ac:dyDescent="0.25">
      <c r="B1067" s="42"/>
      <c r="C1067" s="43"/>
      <c r="D1067" s="47"/>
      <c r="E1067" s="48"/>
      <c r="F1067" s="44"/>
      <c r="G1067" s="47"/>
      <c r="H1067" s="47"/>
      <c r="I1067" s="51"/>
    </row>
    <row r="1068" spans="2:9" ht="20.100000000000001" customHeight="1" x14ac:dyDescent="0.25">
      <c r="B1068" s="42"/>
      <c r="C1068" s="43"/>
      <c r="D1068" s="47"/>
      <c r="E1068" s="48"/>
      <c r="F1068" s="44"/>
      <c r="G1068" s="47"/>
      <c r="H1068" s="47"/>
      <c r="I1068" s="51"/>
    </row>
    <row r="1069" spans="2:9" ht="20.100000000000001" customHeight="1" x14ac:dyDescent="0.25">
      <c r="B1069" s="42"/>
      <c r="C1069" s="43"/>
      <c r="D1069" s="47"/>
      <c r="E1069" s="48"/>
      <c r="F1069" s="44"/>
      <c r="G1069" s="47"/>
      <c r="H1069" s="47"/>
      <c r="I1069" s="51"/>
    </row>
    <row r="1070" spans="2:9" ht="20.100000000000001" customHeight="1" x14ac:dyDescent="0.25">
      <c r="B1070" s="42"/>
      <c r="C1070" s="43"/>
      <c r="D1070" s="47"/>
      <c r="E1070" s="48"/>
      <c r="F1070" s="44"/>
      <c r="G1070" s="47"/>
      <c r="H1070" s="47"/>
      <c r="I1070" s="51"/>
    </row>
    <row r="1071" spans="2:9" ht="20.100000000000001" customHeight="1" x14ac:dyDescent="0.25">
      <c r="B1071" s="42"/>
      <c r="C1071" s="43"/>
      <c r="D1071" s="47"/>
      <c r="E1071" s="48"/>
      <c r="F1071" s="44"/>
      <c r="G1071" s="47"/>
      <c r="H1071" s="47"/>
      <c r="I1071" s="51"/>
    </row>
    <row r="1072" spans="2:9" ht="20.100000000000001" customHeight="1" x14ac:dyDescent="0.25">
      <c r="B1072" s="42"/>
      <c r="C1072" s="43"/>
      <c r="D1072" s="47"/>
      <c r="E1072" s="48"/>
      <c r="F1072" s="44"/>
      <c r="G1072" s="47"/>
      <c r="H1072" s="47"/>
      <c r="I1072" s="51"/>
    </row>
    <row r="1073" spans="2:9" ht="20.100000000000001" customHeight="1" x14ac:dyDescent="0.25">
      <c r="B1073" s="42"/>
      <c r="C1073" s="43"/>
      <c r="D1073" s="47"/>
      <c r="E1073" s="48"/>
      <c r="F1073" s="44"/>
      <c r="G1073" s="47"/>
      <c r="H1073" s="47"/>
      <c r="I1073" s="51"/>
    </row>
    <row r="1074" spans="2:9" ht="20.100000000000001" customHeight="1" x14ac:dyDescent="0.25">
      <c r="B1074" s="42"/>
      <c r="C1074" s="43"/>
      <c r="D1074" s="47"/>
      <c r="E1074" s="48"/>
      <c r="F1074" s="44"/>
      <c r="G1074" s="47"/>
      <c r="H1074" s="47"/>
      <c r="I1074" s="51"/>
    </row>
    <row r="1075" spans="2:9" ht="20.100000000000001" customHeight="1" x14ac:dyDescent="0.25">
      <c r="B1075" s="42"/>
      <c r="C1075" s="43"/>
      <c r="D1075" s="47"/>
      <c r="E1075" s="48"/>
      <c r="F1075" s="44"/>
      <c r="G1075" s="47"/>
      <c r="H1075" s="47"/>
      <c r="I1075" s="51"/>
    </row>
    <row r="1076" spans="2:9" ht="20.100000000000001" customHeight="1" x14ac:dyDescent="0.25">
      <c r="B1076" s="42"/>
      <c r="C1076" s="43"/>
      <c r="D1076" s="47"/>
      <c r="E1076" s="48"/>
      <c r="F1076" s="44"/>
      <c r="G1076" s="47"/>
      <c r="H1076" s="47"/>
      <c r="I1076" s="51"/>
    </row>
    <row r="1077" spans="2:9" ht="20.100000000000001" customHeight="1" x14ac:dyDescent="0.25">
      <c r="B1077" s="42"/>
      <c r="C1077" s="43"/>
      <c r="D1077" s="47"/>
      <c r="E1077" s="48"/>
      <c r="F1077" s="44"/>
      <c r="G1077" s="47"/>
      <c r="H1077" s="47"/>
      <c r="I1077" s="51"/>
    </row>
    <row r="1078" spans="2:9" ht="20.100000000000001" customHeight="1" x14ac:dyDescent="0.25">
      <c r="B1078" s="42"/>
      <c r="C1078" s="43"/>
      <c r="D1078" s="47"/>
      <c r="E1078" s="48"/>
      <c r="F1078" s="44"/>
      <c r="G1078" s="47"/>
      <c r="H1078" s="47"/>
      <c r="I1078" s="51"/>
    </row>
    <row r="1079" spans="2:9" ht="20.100000000000001" customHeight="1" x14ac:dyDescent="0.25">
      <c r="B1079" s="42"/>
      <c r="C1079" s="43"/>
      <c r="D1079" s="47"/>
      <c r="E1079" s="48"/>
      <c r="F1079" s="44"/>
      <c r="G1079" s="47"/>
      <c r="H1079" s="47"/>
      <c r="I1079" s="51"/>
    </row>
    <row r="1080" spans="2:9" ht="20.100000000000001" customHeight="1" x14ac:dyDescent="0.25">
      <c r="B1080" s="42"/>
      <c r="C1080" s="43"/>
      <c r="D1080" s="47"/>
      <c r="E1080" s="48"/>
      <c r="F1080" s="44"/>
      <c r="G1080" s="47"/>
      <c r="H1080" s="47"/>
      <c r="I1080" s="51"/>
    </row>
    <row r="1081" spans="2:9" ht="20.100000000000001" customHeight="1" x14ac:dyDescent="0.25">
      <c r="B1081" s="42"/>
      <c r="C1081" s="43"/>
      <c r="D1081" s="47"/>
      <c r="E1081" s="48"/>
      <c r="F1081" s="44"/>
      <c r="G1081" s="47"/>
      <c r="H1081" s="47"/>
      <c r="I1081" s="51"/>
    </row>
    <row r="1082" spans="2:9" ht="20.100000000000001" customHeight="1" x14ac:dyDescent="0.25">
      <c r="B1082" s="42"/>
      <c r="C1082" s="43"/>
      <c r="D1082" s="47"/>
      <c r="E1082" s="48"/>
      <c r="F1082" s="44"/>
      <c r="G1082" s="47"/>
      <c r="H1082" s="47"/>
      <c r="I1082" s="51"/>
    </row>
    <row r="1083" spans="2:9" ht="20.100000000000001" customHeight="1" x14ac:dyDescent="0.25">
      <c r="B1083" s="42"/>
      <c r="C1083" s="43"/>
      <c r="D1083" s="47"/>
      <c r="E1083" s="48"/>
      <c r="F1083" s="44"/>
      <c r="G1083" s="47"/>
      <c r="H1083" s="47"/>
      <c r="I1083" s="51"/>
    </row>
    <row r="1084" spans="2:9" ht="20.100000000000001" customHeight="1" x14ac:dyDescent="0.25">
      <c r="B1084" s="42"/>
      <c r="C1084" s="43"/>
      <c r="D1084" s="47"/>
      <c r="E1084" s="48"/>
      <c r="F1084" s="44"/>
      <c r="G1084" s="47"/>
      <c r="H1084" s="47"/>
      <c r="I1084" s="51"/>
    </row>
    <row r="1085" spans="2:9" ht="20.100000000000001" customHeight="1" x14ac:dyDescent="0.25">
      <c r="B1085" s="42"/>
      <c r="C1085" s="43"/>
      <c r="D1085" s="47"/>
      <c r="E1085" s="48"/>
      <c r="F1085" s="44"/>
      <c r="G1085" s="47"/>
      <c r="H1085" s="47"/>
      <c r="I1085" s="51"/>
    </row>
    <row r="1086" spans="2:9" ht="20.100000000000001" customHeight="1" x14ac:dyDescent="0.25">
      <c r="B1086" s="42"/>
      <c r="C1086" s="43"/>
      <c r="D1086" s="47"/>
      <c r="E1086" s="48"/>
      <c r="F1086" s="44"/>
      <c r="G1086" s="47"/>
      <c r="H1086" s="47"/>
      <c r="I1086" s="51"/>
    </row>
    <row r="1087" spans="2:9" ht="20.100000000000001" customHeight="1" x14ac:dyDescent="0.25">
      <c r="B1087" s="42"/>
      <c r="C1087" s="43"/>
      <c r="D1087" s="47"/>
      <c r="E1087" s="48"/>
      <c r="F1087" s="44"/>
      <c r="G1087" s="47"/>
      <c r="H1087" s="47"/>
      <c r="I1087" s="51"/>
    </row>
    <row r="1088" spans="2:9" ht="20.100000000000001" customHeight="1" x14ac:dyDescent="0.25">
      <c r="B1088" s="42"/>
      <c r="C1088" s="43"/>
      <c r="D1088" s="47"/>
      <c r="E1088" s="48"/>
      <c r="F1088" s="44"/>
      <c r="G1088" s="47"/>
      <c r="H1088" s="47"/>
      <c r="I1088" s="51"/>
    </row>
    <row r="1089" spans="2:9" ht="20.100000000000001" customHeight="1" x14ac:dyDescent="0.25">
      <c r="B1089" s="42"/>
      <c r="C1089" s="43"/>
      <c r="D1089" s="47"/>
      <c r="E1089" s="48"/>
      <c r="F1089" s="44"/>
      <c r="G1089" s="47"/>
      <c r="H1089" s="47"/>
      <c r="I1089" s="51"/>
    </row>
    <row r="1090" spans="2:9" ht="20.100000000000001" customHeight="1" x14ac:dyDescent="0.25">
      <c r="B1090" s="42"/>
      <c r="C1090" s="43"/>
      <c r="D1090" s="47"/>
      <c r="E1090" s="48"/>
      <c r="F1090" s="44"/>
      <c r="G1090" s="47"/>
      <c r="H1090" s="47"/>
      <c r="I1090" s="51"/>
    </row>
    <row r="1091" spans="2:9" ht="20.100000000000001" customHeight="1" x14ac:dyDescent="0.25">
      <c r="B1091" s="42"/>
      <c r="C1091" s="43"/>
      <c r="D1091" s="47"/>
      <c r="E1091" s="48"/>
      <c r="F1091" s="44"/>
      <c r="G1091" s="47"/>
      <c r="H1091" s="47"/>
      <c r="I1091" s="51"/>
    </row>
    <row r="1092" spans="2:9" ht="20.100000000000001" customHeight="1" x14ac:dyDescent="0.25">
      <c r="B1092" s="42"/>
      <c r="C1092" s="43"/>
      <c r="D1092" s="47"/>
      <c r="E1092" s="48"/>
      <c r="F1092" s="44"/>
      <c r="G1092" s="47"/>
      <c r="H1092" s="47"/>
      <c r="I1092" s="51"/>
    </row>
    <row r="1093" spans="2:9" ht="20.100000000000001" customHeight="1" x14ac:dyDescent="0.25">
      <c r="B1093" s="42"/>
      <c r="C1093" s="43"/>
      <c r="D1093" s="47"/>
      <c r="E1093" s="48"/>
      <c r="F1093" s="44"/>
      <c r="G1093" s="47"/>
      <c r="H1093" s="47"/>
      <c r="I1093" s="51"/>
    </row>
    <row r="1094" spans="2:9" ht="20.100000000000001" customHeight="1" x14ac:dyDescent="0.25">
      <c r="B1094" s="42"/>
      <c r="C1094" s="43"/>
      <c r="D1094" s="47"/>
      <c r="E1094" s="48"/>
      <c r="F1094" s="44"/>
      <c r="G1094" s="47"/>
      <c r="H1094" s="47"/>
      <c r="I1094" s="51"/>
    </row>
    <row r="1095" spans="2:9" ht="20.100000000000001" customHeight="1" x14ac:dyDescent="0.25">
      <c r="B1095" s="42"/>
      <c r="C1095" s="43"/>
      <c r="D1095" s="47"/>
      <c r="E1095" s="48"/>
      <c r="F1095" s="44"/>
      <c r="G1095" s="47"/>
      <c r="H1095" s="47"/>
      <c r="I1095" s="51"/>
    </row>
    <row r="1096" spans="2:9" ht="20.100000000000001" customHeight="1" x14ac:dyDescent="0.25">
      <c r="B1096" s="42"/>
      <c r="C1096" s="43"/>
      <c r="D1096" s="47"/>
      <c r="E1096" s="48"/>
      <c r="F1096" s="44"/>
      <c r="G1096" s="47"/>
      <c r="H1096" s="47"/>
      <c r="I1096" s="51"/>
    </row>
    <row r="1097" spans="2:9" ht="20.100000000000001" customHeight="1" x14ac:dyDescent="0.25">
      <c r="B1097" s="42"/>
      <c r="C1097" s="43"/>
      <c r="D1097" s="47"/>
      <c r="E1097" s="48"/>
      <c r="F1097" s="44"/>
      <c r="G1097" s="47"/>
      <c r="H1097" s="47"/>
      <c r="I1097" s="51"/>
    </row>
    <row r="1098" spans="2:9" ht="20.100000000000001" customHeight="1" x14ac:dyDescent="0.25">
      <c r="B1098" s="42"/>
      <c r="C1098" s="43"/>
      <c r="D1098" s="47"/>
      <c r="E1098" s="48"/>
      <c r="F1098" s="44"/>
      <c r="G1098" s="47"/>
      <c r="H1098" s="47"/>
      <c r="I1098" s="51"/>
    </row>
    <row r="1099" spans="2:9" ht="20.100000000000001" customHeight="1" x14ac:dyDescent="0.25">
      <c r="B1099" s="42"/>
      <c r="C1099" s="43"/>
      <c r="D1099" s="47"/>
      <c r="E1099" s="48"/>
      <c r="F1099" s="44"/>
      <c r="G1099" s="47"/>
      <c r="H1099" s="47"/>
      <c r="I1099" s="51"/>
    </row>
    <row r="1100" spans="2:9" ht="20.100000000000001" customHeight="1" x14ac:dyDescent="0.25">
      <c r="B1100" s="42"/>
      <c r="C1100" s="43"/>
      <c r="D1100" s="47"/>
      <c r="E1100" s="48"/>
      <c r="F1100" s="44"/>
      <c r="G1100" s="47"/>
      <c r="H1100" s="47"/>
      <c r="I1100" s="51"/>
    </row>
    <row r="1101" spans="2:9" ht="20.100000000000001" customHeight="1" x14ac:dyDescent="0.25">
      <c r="B1101" s="42"/>
      <c r="C1101" s="43"/>
      <c r="D1101" s="47"/>
      <c r="E1101" s="48"/>
      <c r="F1101" s="44"/>
      <c r="G1101" s="47"/>
      <c r="H1101" s="47"/>
      <c r="I1101" s="51"/>
    </row>
    <row r="1102" spans="2:9" ht="20.100000000000001" customHeight="1" x14ac:dyDescent="0.25">
      <c r="B1102" s="42"/>
      <c r="C1102" s="43"/>
      <c r="D1102" s="47"/>
      <c r="E1102" s="48"/>
      <c r="F1102" s="44"/>
      <c r="G1102" s="47"/>
      <c r="H1102" s="47"/>
      <c r="I1102" s="51"/>
    </row>
    <row r="1103" spans="2:9" ht="20.100000000000001" customHeight="1" x14ac:dyDescent="0.25">
      <c r="B1103" s="42"/>
      <c r="C1103" s="43"/>
      <c r="D1103" s="47"/>
      <c r="E1103" s="48"/>
      <c r="F1103" s="44"/>
      <c r="G1103" s="47"/>
      <c r="H1103" s="47"/>
      <c r="I1103" s="51"/>
    </row>
    <row r="1104" spans="2:9" ht="20.100000000000001" customHeight="1" x14ac:dyDescent="0.25">
      <c r="B1104" s="42"/>
      <c r="C1104" s="43"/>
      <c r="D1104" s="47"/>
      <c r="E1104" s="48"/>
      <c r="F1104" s="44"/>
      <c r="G1104" s="47"/>
      <c r="H1104" s="47"/>
      <c r="I1104" s="51"/>
    </row>
    <row r="1105" spans="2:9" ht="20.100000000000001" customHeight="1" x14ac:dyDescent="0.25">
      <c r="B1105" s="42"/>
      <c r="C1105" s="43"/>
      <c r="D1105" s="47"/>
      <c r="E1105" s="48"/>
      <c r="F1105" s="44"/>
      <c r="G1105" s="47"/>
      <c r="H1105" s="47"/>
      <c r="I1105" s="51"/>
    </row>
    <row r="1106" spans="2:9" ht="20.100000000000001" customHeight="1" x14ac:dyDescent="0.25">
      <c r="B1106" s="42"/>
      <c r="C1106" s="43"/>
      <c r="D1106" s="47"/>
      <c r="E1106" s="48"/>
      <c r="F1106" s="44"/>
      <c r="G1106" s="47"/>
      <c r="H1106" s="47"/>
      <c r="I1106" s="51"/>
    </row>
    <row r="1107" spans="2:9" ht="20.100000000000001" customHeight="1" x14ac:dyDescent="0.25">
      <c r="B1107" s="42"/>
      <c r="C1107" s="43"/>
      <c r="D1107" s="47"/>
      <c r="E1107" s="48"/>
      <c r="F1107" s="44"/>
      <c r="G1107" s="47"/>
      <c r="H1107" s="47"/>
      <c r="I1107" s="51"/>
    </row>
    <row r="1108" spans="2:9" ht="20.100000000000001" customHeight="1" x14ac:dyDescent="0.25">
      <c r="B1108" s="42"/>
      <c r="C1108" s="43"/>
      <c r="D1108" s="47"/>
      <c r="E1108" s="48"/>
      <c r="F1108" s="44"/>
      <c r="G1108" s="47"/>
      <c r="H1108" s="47"/>
      <c r="I1108" s="51"/>
    </row>
    <row r="1109" spans="2:9" ht="20.100000000000001" customHeight="1" x14ac:dyDescent="0.25">
      <c r="B1109" s="42"/>
      <c r="C1109" s="43"/>
      <c r="D1109" s="47"/>
      <c r="E1109" s="48"/>
      <c r="F1109" s="44"/>
      <c r="G1109" s="47"/>
      <c r="H1109" s="47"/>
      <c r="I1109" s="51"/>
    </row>
    <row r="1110" spans="2:9" ht="20.100000000000001" customHeight="1" x14ac:dyDescent="0.25">
      <c r="B1110" s="42"/>
      <c r="C1110" s="43"/>
      <c r="D1110" s="47"/>
      <c r="E1110" s="48"/>
      <c r="F1110" s="44"/>
      <c r="G1110" s="47"/>
      <c r="H1110" s="47"/>
      <c r="I1110" s="51"/>
    </row>
    <row r="1111" spans="2:9" ht="20.100000000000001" customHeight="1" x14ac:dyDescent="0.25">
      <c r="B1111" s="42"/>
      <c r="C1111" s="43"/>
      <c r="D1111" s="47"/>
      <c r="E1111" s="48"/>
      <c r="F1111" s="44"/>
      <c r="G1111" s="47"/>
      <c r="H1111" s="47"/>
      <c r="I1111" s="51"/>
    </row>
    <row r="1112" spans="2:9" ht="20.100000000000001" customHeight="1" x14ac:dyDescent="0.25">
      <c r="B1112" s="42"/>
      <c r="C1112" s="43"/>
      <c r="D1112" s="47"/>
      <c r="E1112" s="48"/>
      <c r="F1112" s="44"/>
      <c r="G1112" s="47"/>
      <c r="H1112" s="47"/>
      <c r="I1112" s="51"/>
    </row>
    <row r="1113" spans="2:9" ht="20.100000000000001" customHeight="1" x14ac:dyDescent="0.25">
      <c r="B1113" s="42"/>
      <c r="C1113" s="43"/>
      <c r="D1113" s="47"/>
      <c r="E1113" s="48"/>
      <c r="F1113" s="44"/>
      <c r="G1113" s="47"/>
      <c r="H1113" s="47"/>
      <c r="I1113" s="51"/>
    </row>
    <row r="1114" spans="2:9" ht="20.100000000000001" customHeight="1" x14ac:dyDescent="0.25">
      <c r="B1114" s="42"/>
      <c r="C1114" s="43"/>
      <c r="D1114" s="47"/>
      <c r="E1114" s="48"/>
      <c r="F1114" s="44"/>
      <c r="G1114" s="47"/>
      <c r="H1114" s="47"/>
      <c r="I1114" s="51"/>
    </row>
    <row r="1115" spans="2:9" ht="20.100000000000001" customHeight="1" x14ac:dyDescent="0.25">
      <c r="B1115" s="42"/>
      <c r="C1115" s="43"/>
      <c r="D1115" s="47"/>
      <c r="E1115" s="48"/>
      <c r="F1115" s="44"/>
      <c r="G1115" s="47"/>
      <c r="H1115" s="47"/>
      <c r="I1115" s="51"/>
    </row>
    <row r="1116" spans="2:9" ht="20.100000000000001" customHeight="1" x14ac:dyDescent="0.25">
      <c r="B1116" s="42"/>
      <c r="C1116" s="43"/>
      <c r="D1116" s="47"/>
      <c r="E1116" s="48"/>
      <c r="F1116" s="44"/>
      <c r="G1116" s="47"/>
      <c r="H1116" s="47"/>
      <c r="I1116" s="51"/>
    </row>
    <row r="1117" spans="2:9" ht="20.100000000000001" customHeight="1" x14ac:dyDescent="0.25">
      <c r="B1117" s="42"/>
      <c r="C1117" s="43"/>
      <c r="D1117" s="47"/>
      <c r="E1117" s="48"/>
      <c r="F1117" s="44"/>
      <c r="G1117" s="47"/>
      <c r="H1117" s="47"/>
      <c r="I1117" s="51"/>
    </row>
    <row r="1118" spans="2:9" ht="20.100000000000001" customHeight="1" x14ac:dyDescent="0.25">
      <c r="B1118" s="42"/>
      <c r="C1118" s="43"/>
      <c r="D1118" s="47"/>
      <c r="E1118" s="48"/>
      <c r="F1118" s="44"/>
      <c r="G1118" s="47"/>
      <c r="H1118" s="47"/>
      <c r="I1118" s="51"/>
    </row>
    <row r="1119" spans="2:9" ht="20.100000000000001" customHeight="1" x14ac:dyDescent="0.25">
      <c r="B1119" s="42"/>
      <c r="C1119" s="43"/>
      <c r="D1119" s="47"/>
      <c r="E1119" s="48"/>
      <c r="F1119" s="44"/>
      <c r="G1119" s="47"/>
      <c r="H1119" s="47"/>
      <c r="I1119" s="51"/>
    </row>
    <row r="1120" spans="2:9" ht="20.100000000000001" customHeight="1" x14ac:dyDescent="0.25">
      <c r="B1120" s="42"/>
      <c r="C1120" s="43"/>
      <c r="D1120" s="47"/>
      <c r="E1120" s="48"/>
      <c r="F1120" s="44"/>
      <c r="G1120" s="47"/>
      <c r="H1120" s="47"/>
      <c r="I1120" s="51"/>
    </row>
    <row r="1121" spans="2:9" ht="20.100000000000001" customHeight="1" x14ac:dyDescent="0.25">
      <c r="B1121" s="42"/>
      <c r="C1121" s="43"/>
      <c r="D1121" s="47"/>
      <c r="E1121" s="48"/>
      <c r="F1121" s="44"/>
      <c r="G1121" s="47"/>
      <c r="H1121" s="47"/>
      <c r="I1121" s="51"/>
    </row>
    <row r="1122" spans="2:9" ht="20.100000000000001" customHeight="1" x14ac:dyDescent="0.25">
      <c r="B1122" s="42"/>
      <c r="C1122" s="43"/>
      <c r="D1122" s="47"/>
      <c r="E1122" s="48"/>
      <c r="F1122" s="44"/>
      <c r="G1122" s="47"/>
      <c r="H1122" s="47"/>
      <c r="I1122" s="51"/>
    </row>
    <row r="1123" spans="2:9" ht="20.100000000000001" customHeight="1" x14ac:dyDescent="0.25">
      <c r="B1123" s="42"/>
      <c r="C1123" s="43"/>
      <c r="D1123" s="47"/>
      <c r="E1123" s="48"/>
      <c r="F1123" s="44"/>
      <c r="G1123" s="47"/>
      <c r="H1123" s="47"/>
      <c r="I1123" s="51"/>
    </row>
    <row r="1124" spans="2:9" ht="20.100000000000001" customHeight="1" x14ac:dyDescent="0.25">
      <c r="B1124" s="42"/>
      <c r="C1124" s="43"/>
      <c r="D1124" s="47"/>
      <c r="E1124" s="48"/>
      <c r="F1124" s="44"/>
      <c r="G1124" s="47"/>
      <c r="H1124" s="47"/>
      <c r="I1124" s="51"/>
    </row>
    <row r="1125" spans="2:9" ht="20.100000000000001" customHeight="1" x14ac:dyDescent="0.25">
      <c r="B1125" s="42"/>
      <c r="C1125" s="43"/>
      <c r="D1125" s="47"/>
      <c r="E1125" s="48"/>
      <c r="F1125" s="44"/>
      <c r="G1125" s="47"/>
      <c r="H1125" s="47"/>
      <c r="I1125" s="51"/>
    </row>
    <row r="1126" spans="2:9" ht="20.100000000000001" customHeight="1" x14ac:dyDescent="0.25">
      <c r="B1126" s="42"/>
      <c r="C1126" s="43"/>
      <c r="D1126" s="47"/>
      <c r="E1126" s="48"/>
      <c r="F1126" s="44"/>
      <c r="G1126" s="47"/>
      <c r="H1126" s="47"/>
      <c r="I1126" s="51"/>
    </row>
    <row r="1127" spans="2:9" ht="20.100000000000001" customHeight="1" x14ac:dyDescent="0.25">
      <c r="B1127" s="42"/>
      <c r="C1127" s="43"/>
      <c r="D1127" s="47"/>
      <c r="E1127" s="48"/>
      <c r="F1127" s="44"/>
      <c r="G1127" s="47"/>
      <c r="H1127" s="47"/>
      <c r="I1127" s="51"/>
    </row>
    <row r="1128" spans="2:9" ht="20.100000000000001" customHeight="1" x14ac:dyDescent="0.25">
      <c r="B1128" s="42"/>
      <c r="C1128" s="43"/>
      <c r="D1128" s="47"/>
      <c r="E1128" s="48"/>
      <c r="F1128" s="44"/>
      <c r="G1128" s="47"/>
      <c r="H1128" s="47"/>
      <c r="I1128" s="51"/>
    </row>
    <row r="1129" spans="2:9" ht="20.100000000000001" customHeight="1" x14ac:dyDescent="0.25">
      <c r="B1129" s="42"/>
      <c r="C1129" s="43"/>
      <c r="D1129" s="47"/>
      <c r="E1129" s="48"/>
      <c r="F1129" s="44"/>
      <c r="G1129" s="47"/>
      <c r="H1129" s="47"/>
      <c r="I1129" s="51"/>
    </row>
    <row r="1130" spans="2:9" ht="20.100000000000001" customHeight="1" x14ac:dyDescent="0.25">
      <c r="B1130" s="42"/>
      <c r="C1130" s="43"/>
      <c r="D1130" s="47"/>
      <c r="E1130" s="48"/>
      <c r="F1130" s="44"/>
      <c r="G1130" s="47"/>
      <c r="H1130" s="47"/>
      <c r="I1130" s="51"/>
    </row>
    <row r="1131" spans="2:9" ht="20.100000000000001" customHeight="1" x14ac:dyDescent="0.25">
      <c r="B1131" s="42"/>
      <c r="C1131" s="43"/>
      <c r="D1131" s="47"/>
      <c r="E1131" s="48"/>
      <c r="F1131" s="44"/>
      <c r="G1131" s="47"/>
      <c r="H1131" s="47"/>
      <c r="I1131" s="51"/>
    </row>
    <row r="1132" spans="2:9" ht="20.100000000000001" customHeight="1" x14ac:dyDescent="0.25">
      <c r="B1132" s="42"/>
      <c r="C1132" s="43"/>
      <c r="D1132" s="47"/>
      <c r="E1132" s="48"/>
      <c r="F1132" s="44"/>
      <c r="G1132" s="47"/>
      <c r="H1132" s="47"/>
      <c r="I1132" s="51"/>
    </row>
    <row r="1133" spans="2:9" ht="20.100000000000001" customHeight="1" x14ac:dyDescent="0.25">
      <c r="B1133" s="42"/>
      <c r="C1133" s="43"/>
      <c r="D1133" s="47"/>
      <c r="E1133" s="48"/>
      <c r="F1133" s="44"/>
      <c r="G1133" s="47"/>
      <c r="H1133" s="47"/>
      <c r="I1133" s="51"/>
    </row>
    <row r="1134" spans="2:9" ht="20.100000000000001" customHeight="1" x14ac:dyDescent="0.25">
      <c r="B1134" s="42"/>
      <c r="C1134" s="43"/>
      <c r="D1134" s="47"/>
      <c r="E1134" s="48"/>
      <c r="F1134" s="44"/>
      <c r="G1134" s="47"/>
      <c r="H1134" s="47"/>
      <c r="I1134" s="51"/>
    </row>
    <row r="1135" spans="2:9" ht="20.100000000000001" customHeight="1" x14ac:dyDescent="0.25">
      <c r="B1135" s="42"/>
      <c r="C1135" s="43"/>
      <c r="D1135" s="47"/>
      <c r="E1135" s="48"/>
      <c r="F1135" s="44"/>
      <c r="G1135" s="47"/>
      <c r="H1135" s="47"/>
      <c r="I1135" s="51"/>
    </row>
    <row r="1136" spans="2:9" ht="20.100000000000001" customHeight="1" x14ac:dyDescent="0.25">
      <c r="B1136" s="42"/>
      <c r="C1136" s="43"/>
      <c r="D1136" s="47"/>
      <c r="E1136" s="48"/>
      <c r="F1136" s="44"/>
      <c r="G1136" s="47"/>
      <c r="H1136" s="47"/>
      <c r="I1136" s="51"/>
    </row>
    <row r="1137" spans="2:9" ht="20.100000000000001" customHeight="1" x14ac:dyDescent="0.25">
      <c r="B1137" s="42"/>
      <c r="C1137" s="43"/>
      <c r="D1137" s="47"/>
      <c r="E1137" s="48"/>
      <c r="F1137" s="44"/>
      <c r="G1137" s="47"/>
      <c r="H1137" s="47"/>
      <c r="I1137" s="51"/>
    </row>
    <row r="1138" spans="2:9" ht="20.100000000000001" customHeight="1" x14ac:dyDescent="0.25">
      <c r="B1138" s="42"/>
      <c r="C1138" s="43"/>
      <c r="D1138" s="47"/>
      <c r="E1138" s="48"/>
      <c r="F1138" s="44"/>
      <c r="G1138" s="47"/>
      <c r="H1138" s="47"/>
      <c r="I1138" s="51"/>
    </row>
    <row r="1139" spans="2:9" ht="20.100000000000001" customHeight="1" x14ac:dyDescent="0.25">
      <c r="B1139" s="42"/>
      <c r="C1139" s="43"/>
      <c r="D1139" s="47"/>
      <c r="E1139" s="48"/>
      <c r="F1139" s="44"/>
      <c r="G1139" s="47"/>
      <c r="H1139" s="47"/>
      <c r="I1139" s="51"/>
    </row>
    <row r="1140" spans="2:9" ht="20.100000000000001" customHeight="1" x14ac:dyDescent="0.25">
      <c r="B1140" s="42"/>
      <c r="C1140" s="43"/>
      <c r="D1140" s="47"/>
      <c r="E1140" s="48"/>
      <c r="F1140" s="44"/>
      <c r="G1140" s="47"/>
      <c r="H1140" s="47"/>
      <c r="I1140" s="51"/>
    </row>
    <row r="1141" spans="2:9" ht="20.100000000000001" customHeight="1" x14ac:dyDescent="0.25">
      <c r="B1141" s="42"/>
      <c r="C1141" s="43"/>
      <c r="D1141" s="47"/>
      <c r="E1141" s="48"/>
      <c r="F1141" s="44"/>
      <c r="G1141" s="47"/>
      <c r="H1141" s="47"/>
      <c r="I1141" s="51"/>
    </row>
    <row r="1142" spans="2:9" ht="20.100000000000001" customHeight="1" x14ac:dyDescent="0.25">
      <c r="B1142" s="42"/>
      <c r="C1142" s="43"/>
      <c r="D1142" s="47"/>
      <c r="E1142" s="48"/>
      <c r="F1142" s="44"/>
      <c r="G1142" s="47"/>
      <c r="H1142" s="47"/>
      <c r="I1142" s="51"/>
    </row>
    <row r="1143" spans="2:9" ht="20.100000000000001" customHeight="1" x14ac:dyDescent="0.25">
      <c r="B1143" s="42"/>
      <c r="C1143" s="43"/>
      <c r="D1143" s="47"/>
      <c r="E1143" s="48"/>
      <c r="F1143" s="44"/>
      <c r="G1143" s="47"/>
      <c r="H1143" s="47"/>
      <c r="I1143" s="51"/>
    </row>
    <row r="1144" spans="2:9" ht="20.100000000000001" customHeight="1" x14ac:dyDescent="0.25">
      <c r="B1144" s="42"/>
      <c r="C1144" s="43"/>
      <c r="D1144" s="47"/>
      <c r="E1144" s="48"/>
      <c r="F1144" s="44"/>
      <c r="G1144" s="47"/>
      <c r="H1144" s="47"/>
      <c r="I1144" s="51"/>
    </row>
    <row r="1145" spans="2:9" ht="20.100000000000001" customHeight="1" x14ac:dyDescent="0.25">
      <c r="B1145" s="42"/>
      <c r="C1145" s="43"/>
      <c r="D1145" s="47"/>
      <c r="E1145" s="48"/>
      <c r="F1145" s="44"/>
      <c r="G1145" s="47"/>
      <c r="H1145" s="47"/>
      <c r="I1145" s="51"/>
    </row>
    <row r="1146" spans="2:9" ht="20.100000000000001" customHeight="1" x14ac:dyDescent="0.25">
      <c r="B1146" s="42"/>
      <c r="C1146" s="43"/>
      <c r="D1146" s="47"/>
      <c r="E1146" s="48"/>
      <c r="F1146" s="44"/>
      <c r="G1146" s="47"/>
      <c r="H1146" s="47"/>
      <c r="I1146" s="51"/>
    </row>
    <row r="1147" spans="2:9" ht="20.100000000000001" customHeight="1" x14ac:dyDescent="0.25">
      <c r="B1147" s="42"/>
      <c r="C1147" s="43"/>
      <c r="D1147" s="47"/>
      <c r="E1147" s="48"/>
      <c r="F1147" s="44"/>
      <c r="G1147" s="47"/>
      <c r="H1147" s="47"/>
      <c r="I1147" s="51"/>
    </row>
    <row r="1148" spans="2:9" ht="20.100000000000001" customHeight="1" x14ac:dyDescent="0.25">
      <c r="B1148" s="42"/>
      <c r="C1148" s="43"/>
      <c r="D1148" s="47"/>
      <c r="E1148" s="48"/>
      <c r="F1148" s="44"/>
      <c r="G1148" s="47"/>
      <c r="H1148" s="47"/>
      <c r="I1148" s="51"/>
    </row>
    <row r="1149" spans="2:9" ht="20.100000000000001" customHeight="1" x14ac:dyDescent="0.25">
      <c r="B1149" s="42"/>
      <c r="C1149" s="43"/>
      <c r="D1149" s="47"/>
      <c r="E1149" s="48"/>
      <c r="F1149" s="44"/>
      <c r="G1149" s="47"/>
      <c r="H1149" s="47"/>
      <c r="I1149" s="51"/>
    </row>
    <row r="1150" spans="2:9" ht="20.100000000000001" customHeight="1" x14ac:dyDescent="0.25">
      <c r="B1150" s="42"/>
      <c r="C1150" s="43"/>
      <c r="D1150" s="47"/>
      <c r="E1150" s="48"/>
      <c r="F1150" s="44"/>
      <c r="G1150" s="47"/>
      <c r="H1150" s="47"/>
      <c r="I1150" s="51"/>
    </row>
    <row r="1151" spans="2:9" ht="20.100000000000001" customHeight="1" x14ac:dyDescent="0.25">
      <c r="B1151" s="42"/>
      <c r="C1151" s="43"/>
      <c r="D1151" s="47"/>
      <c r="E1151" s="48"/>
      <c r="F1151" s="44"/>
      <c r="G1151" s="47"/>
      <c r="H1151" s="47"/>
      <c r="I1151" s="51"/>
    </row>
    <row r="1152" spans="2:9" ht="20.100000000000001" customHeight="1" x14ac:dyDescent="0.25">
      <c r="B1152" s="42"/>
      <c r="C1152" s="43"/>
      <c r="D1152" s="47"/>
      <c r="E1152" s="48"/>
      <c r="F1152" s="44"/>
      <c r="G1152" s="47"/>
      <c r="H1152" s="47"/>
      <c r="I1152" s="51"/>
    </row>
    <row r="1153" spans="2:9" ht="20.100000000000001" customHeight="1" x14ac:dyDescent="0.25">
      <c r="B1153" s="42"/>
      <c r="C1153" s="43"/>
      <c r="D1153" s="47"/>
      <c r="E1153" s="48"/>
      <c r="F1153" s="44"/>
      <c r="G1153" s="47"/>
      <c r="H1153" s="47"/>
      <c r="I1153" s="51"/>
    </row>
    <row r="1154" spans="2:9" ht="20.100000000000001" customHeight="1" x14ac:dyDescent="0.25">
      <c r="B1154" s="42"/>
      <c r="C1154" s="43"/>
      <c r="D1154" s="47"/>
      <c r="E1154" s="48"/>
      <c r="F1154" s="44"/>
      <c r="G1154" s="47"/>
      <c r="H1154" s="47"/>
      <c r="I1154" s="51"/>
    </row>
    <row r="1155" spans="2:9" ht="20.100000000000001" customHeight="1" x14ac:dyDescent="0.25">
      <c r="B1155" s="42"/>
      <c r="C1155" s="43"/>
      <c r="D1155" s="47"/>
      <c r="E1155" s="48"/>
      <c r="F1155" s="44"/>
      <c r="G1155" s="47"/>
      <c r="H1155" s="47"/>
      <c r="I1155" s="51"/>
    </row>
    <row r="1156" spans="2:9" ht="20.100000000000001" customHeight="1" x14ac:dyDescent="0.25">
      <c r="B1156" s="42"/>
      <c r="C1156" s="43"/>
      <c r="D1156" s="47"/>
      <c r="E1156" s="48"/>
      <c r="F1156" s="44"/>
      <c r="G1156" s="47"/>
      <c r="H1156" s="47"/>
      <c r="I1156" s="51"/>
    </row>
    <row r="1157" spans="2:9" ht="20.100000000000001" customHeight="1" x14ac:dyDescent="0.25">
      <c r="B1157" s="42"/>
      <c r="C1157" s="43"/>
      <c r="D1157" s="47"/>
      <c r="E1157" s="48"/>
      <c r="F1157" s="44"/>
      <c r="G1157" s="47"/>
      <c r="H1157" s="47"/>
      <c r="I1157" s="51"/>
    </row>
    <row r="1158" spans="2:9" ht="20.100000000000001" customHeight="1" x14ac:dyDescent="0.25">
      <c r="B1158" s="42"/>
      <c r="C1158" s="43"/>
      <c r="D1158" s="47"/>
      <c r="E1158" s="48"/>
      <c r="F1158" s="44"/>
      <c r="G1158" s="47"/>
      <c r="H1158" s="47"/>
      <c r="I1158" s="51"/>
    </row>
    <row r="1159" spans="2:9" ht="20.100000000000001" customHeight="1" x14ac:dyDescent="0.25">
      <c r="B1159" s="42"/>
      <c r="C1159" s="43"/>
      <c r="D1159" s="47"/>
      <c r="E1159" s="48"/>
      <c r="F1159" s="44"/>
      <c r="G1159" s="47"/>
      <c r="H1159" s="47"/>
      <c r="I1159" s="51"/>
    </row>
    <row r="1160" spans="2:9" ht="20.100000000000001" customHeight="1" x14ac:dyDescent="0.25">
      <c r="B1160" s="42"/>
      <c r="C1160" s="43"/>
      <c r="D1160" s="47"/>
      <c r="E1160" s="48"/>
      <c r="F1160" s="44"/>
      <c r="G1160" s="47"/>
      <c r="H1160" s="47"/>
      <c r="I1160" s="51"/>
    </row>
    <row r="1161" spans="2:9" ht="20.100000000000001" customHeight="1" x14ac:dyDescent="0.25">
      <c r="B1161" s="42"/>
      <c r="C1161" s="43"/>
      <c r="D1161" s="47"/>
      <c r="E1161" s="48"/>
      <c r="F1161" s="44"/>
      <c r="G1161" s="47"/>
      <c r="H1161" s="47"/>
      <c r="I1161" s="51"/>
    </row>
    <row r="1162" spans="2:9" ht="20.100000000000001" customHeight="1" x14ac:dyDescent="0.25">
      <c r="B1162" s="42"/>
      <c r="C1162" s="43"/>
      <c r="D1162" s="47"/>
      <c r="E1162" s="48"/>
      <c r="F1162" s="44"/>
      <c r="G1162" s="47"/>
      <c r="H1162" s="47"/>
      <c r="I1162" s="51"/>
    </row>
    <row r="1163" spans="2:9" ht="20.100000000000001" customHeight="1" x14ac:dyDescent="0.25">
      <c r="B1163" s="42"/>
      <c r="C1163" s="43"/>
      <c r="D1163" s="47"/>
      <c r="E1163" s="48"/>
      <c r="F1163" s="44"/>
      <c r="G1163" s="47"/>
      <c r="H1163" s="47"/>
      <c r="I1163" s="51"/>
    </row>
    <row r="1164" spans="2:9" ht="20.100000000000001" customHeight="1" x14ac:dyDescent="0.25">
      <c r="B1164" s="42"/>
      <c r="C1164" s="43"/>
      <c r="D1164" s="47"/>
      <c r="E1164" s="48"/>
      <c r="F1164" s="44"/>
      <c r="G1164" s="47"/>
      <c r="H1164" s="47"/>
      <c r="I1164" s="51"/>
    </row>
    <row r="1165" spans="2:9" ht="20.100000000000001" customHeight="1" x14ac:dyDescent="0.25">
      <c r="B1165" s="42"/>
      <c r="C1165" s="43"/>
      <c r="D1165" s="47"/>
      <c r="E1165" s="48"/>
      <c r="F1165" s="44"/>
      <c r="G1165" s="47"/>
      <c r="H1165" s="47"/>
      <c r="I1165" s="51"/>
    </row>
    <row r="1166" spans="2:9" ht="20.100000000000001" customHeight="1" x14ac:dyDescent="0.25">
      <c r="B1166" s="42"/>
      <c r="C1166" s="43"/>
      <c r="D1166" s="47"/>
      <c r="E1166" s="48"/>
      <c r="F1166" s="44"/>
      <c r="G1166" s="47"/>
      <c r="H1166" s="47"/>
      <c r="I1166" s="51"/>
    </row>
    <row r="1167" spans="2:9" ht="20.100000000000001" customHeight="1" x14ac:dyDescent="0.25">
      <c r="B1167" s="42"/>
      <c r="C1167" s="43"/>
      <c r="D1167" s="47"/>
      <c r="E1167" s="48"/>
      <c r="F1167" s="44"/>
      <c r="G1167" s="47"/>
      <c r="H1167" s="47"/>
      <c r="I1167" s="51"/>
    </row>
    <row r="1168" spans="2:9" ht="20.100000000000001" customHeight="1" x14ac:dyDescent="0.25">
      <c r="B1168" s="42"/>
      <c r="C1168" s="43"/>
      <c r="D1168" s="47"/>
      <c r="E1168" s="48"/>
      <c r="F1168" s="44"/>
      <c r="G1168" s="47"/>
      <c r="H1168" s="47"/>
      <c r="I1168" s="51"/>
    </row>
    <row r="1169" spans="2:9" ht="20.100000000000001" customHeight="1" x14ac:dyDescent="0.25">
      <c r="B1169" s="42"/>
      <c r="C1169" s="43"/>
      <c r="D1169" s="47"/>
      <c r="E1169" s="48"/>
      <c r="F1169" s="44"/>
      <c r="G1169" s="47"/>
      <c r="H1169" s="47"/>
      <c r="I1169" s="51"/>
    </row>
    <row r="1170" spans="2:9" ht="20.100000000000001" customHeight="1" x14ac:dyDescent="0.25">
      <c r="B1170" s="42"/>
      <c r="C1170" s="43"/>
      <c r="D1170" s="47"/>
      <c r="E1170" s="48"/>
      <c r="F1170" s="44"/>
      <c r="G1170" s="47"/>
      <c r="H1170" s="47"/>
      <c r="I1170" s="51"/>
    </row>
    <row r="1171" spans="2:9" ht="20.100000000000001" customHeight="1" x14ac:dyDescent="0.25">
      <c r="B1171" s="42"/>
      <c r="C1171" s="43"/>
      <c r="D1171" s="47"/>
      <c r="E1171" s="48"/>
      <c r="F1171" s="44"/>
      <c r="G1171" s="47"/>
      <c r="H1171" s="47"/>
      <c r="I1171" s="51"/>
    </row>
    <row r="1172" spans="2:9" ht="20.100000000000001" customHeight="1" x14ac:dyDescent="0.25">
      <c r="B1172" s="42"/>
      <c r="C1172" s="43"/>
      <c r="D1172" s="47"/>
      <c r="E1172" s="48"/>
      <c r="F1172" s="44"/>
      <c r="G1172" s="47"/>
      <c r="H1172" s="47"/>
      <c r="I1172" s="51"/>
    </row>
    <row r="1173" spans="2:9" ht="20.100000000000001" customHeight="1" x14ac:dyDescent="0.25">
      <c r="B1173" s="42"/>
      <c r="C1173" s="43"/>
      <c r="D1173" s="47"/>
      <c r="E1173" s="48"/>
      <c r="F1173" s="44"/>
      <c r="G1173" s="47"/>
      <c r="H1173" s="47"/>
      <c r="I1173" s="51"/>
    </row>
    <row r="1174" spans="2:9" ht="20.100000000000001" customHeight="1" x14ac:dyDescent="0.25">
      <c r="B1174" s="42"/>
      <c r="C1174" s="43"/>
      <c r="D1174" s="47"/>
      <c r="E1174" s="48"/>
      <c r="F1174" s="44"/>
      <c r="G1174" s="47"/>
      <c r="H1174" s="47"/>
      <c r="I1174" s="51"/>
    </row>
    <row r="1175" spans="2:9" ht="20.100000000000001" customHeight="1" x14ac:dyDescent="0.25">
      <c r="B1175" s="42"/>
      <c r="C1175" s="43"/>
      <c r="D1175" s="47"/>
      <c r="E1175" s="48"/>
      <c r="F1175" s="44"/>
      <c r="G1175" s="47"/>
      <c r="H1175" s="47"/>
      <c r="I1175" s="51"/>
    </row>
    <row r="1176" spans="2:9" ht="20.100000000000001" customHeight="1" x14ac:dyDescent="0.25">
      <c r="B1176" s="42"/>
      <c r="C1176" s="43"/>
      <c r="D1176" s="47"/>
      <c r="E1176" s="48"/>
      <c r="F1176" s="44"/>
      <c r="G1176" s="47"/>
      <c r="H1176" s="47"/>
      <c r="I1176" s="51"/>
    </row>
    <row r="1177" spans="2:9" ht="20.100000000000001" customHeight="1" x14ac:dyDescent="0.25">
      <c r="B1177" s="42"/>
      <c r="C1177" s="43"/>
      <c r="D1177" s="47"/>
      <c r="E1177" s="48"/>
      <c r="F1177" s="44"/>
      <c r="G1177" s="47"/>
      <c r="H1177" s="47"/>
      <c r="I1177" s="51"/>
    </row>
    <row r="1178" spans="2:9" ht="20.100000000000001" customHeight="1" x14ac:dyDescent="0.25">
      <c r="B1178" s="42"/>
      <c r="C1178" s="43"/>
      <c r="D1178" s="47"/>
      <c r="E1178" s="48"/>
      <c r="F1178" s="44"/>
      <c r="G1178" s="47"/>
      <c r="H1178" s="47"/>
      <c r="I1178" s="51"/>
    </row>
    <row r="1179" spans="2:9" ht="20.100000000000001" customHeight="1" x14ac:dyDescent="0.25">
      <c r="B1179" s="42"/>
      <c r="C1179" s="43"/>
      <c r="D1179" s="47"/>
      <c r="E1179" s="48"/>
      <c r="F1179" s="44"/>
      <c r="G1179" s="47"/>
      <c r="H1179" s="47"/>
      <c r="I1179" s="51"/>
    </row>
    <row r="1180" spans="2:9" ht="20.100000000000001" customHeight="1" x14ac:dyDescent="0.25">
      <c r="B1180" s="42"/>
      <c r="C1180" s="43"/>
      <c r="D1180" s="47"/>
      <c r="E1180" s="48"/>
      <c r="F1180" s="44"/>
      <c r="G1180" s="47"/>
      <c r="H1180" s="47"/>
      <c r="I1180" s="51"/>
    </row>
    <row r="1181" spans="2:9" ht="20.100000000000001" customHeight="1" x14ac:dyDescent="0.25">
      <c r="B1181" s="42"/>
      <c r="C1181" s="43"/>
      <c r="D1181" s="47"/>
      <c r="E1181" s="48"/>
      <c r="F1181" s="44"/>
      <c r="G1181" s="47"/>
      <c r="H1181" s="47"/>
      <c r="I1181" s="51"/>
    </row>
    <row r="1182" spans="2:9" ht="20.100000000000001" customHeight="1" x14ac:dyDescent="0.25">
      <c r="B1182" s="42"/>
      <c r="C1182" s="43"/>
      <c r="D1182" s="47"/>
      <c r="E1182" s="48"/>
      <c r="F1182" s="44"/>
      <c r="G1182" s="47"/>
      <c r="H1182" s="47"/>
      <c r="I1182" s="51"/>
    </row>
    <row r="1183" spans="2:9" ht="20.100000000000001" customHeight="1" x14ac:dyDescent="0.25">
      <c r="B1183" s="42"/>
      <c r="C1183" s="43"/>
      <c r="D1183" s="47"/>
      <c r="E1183" s="48"/>
      <c r="F1183" s="44"/>
      <c r="G1183" s="47"/>
      <c r="H1183" s="47"/>
      <c r="I1183" s="51"/>
    </row>
    <row r="1184" spans="2:9" ht="20.100000000000001" customHeight="1" x14ac:dyDescent="0.25">
      <c r="B1184" s="42"/>
      <c r="C1184" s="43"/>
      <c r="D1184" s="47"/>
      <c r="E1184" s="48"/>
      <c r="F1184" s="44"/>
      <c r="G1184" s="47"/>
      <c r="H1184" s="47"/>
      <c r="I1184" s="51"/>
    </row>
    <row r="1185" spans="2:9" ht="20.100000000000001" customHeight="1" x14ac:dyDescent="0.25">
      <c r="B1185" s="42"/>
      <c r="C1185" s="43"/>
      <c r="D1185" s="47"/>
      <c r="E1185" s="48"/>
      <c r="F1185" s="44"/>
      <c r="G1185" s="47"/>
      <c r="H1185" s="47"/>
      <c r="I1185" s="51"/>
    </row>
    <row r="1186" spans="2:9" ht="20.100000000000001" customHeight="1" x14ac:dyDescent="0.25">
      <c r="B1186" s="42"/>
      <c r="C1186" s="43"/>
      <c r="D1186" s="47"/>
      <c r="E1186" s="48"/>
      <c r="F1186" s="44"/>
      <c r="G1186" s="47"/>
      <c r="H1186" s="47"/>
      <c r="I1186" s="51"/>
    </row>
    <row r="1187" spans="2:9" ht="20.100000000000001" customHeight="1" x14ac:dyDescent="0.25">
      <c r="B1187" s="42"/>
      <c r="C1187" s="43"/>
      <c r="D1187" s="47"/>
      <c r="E1187" s="48"/>
      <c r="F1187" s="44"/>
      <c r="G1187" s="47"/>
      <c r="H1187" s="47"/>
      <c r="I1187" s="51"/>
    </row>
    <row r="1188" spans="2:9" ht="20.100000000000001" customHeight="1" x14ac:dyDescent="0.25">
      <c r="B1188" s="42"/>
      <c r="C1188" s="43"/>
      <c r="D1188" s="47"/>
      <c r="E1188" s="48"/>
      <c r="F1188" s="44"/>
      <c r="G1188" s="47"/>
      <c r="H1188" s="47"/>
      <c r="I1188" s="51"/>
    </row>
    <row r="1189" spans="2:9" ht="20.100000000000001" customHeight="1" x14ac:dyDescent="0.25">
      <c r="B1189" s="42"/>
      <c r="C1189" s="43"/>
      <c r="D1189" s="47"/>
      <c r="E1189" s="48"/>
      <c r="F1189" s="44"/>
      <c r="G1189" s="47"/>
      <c r="H1189" s="47"/>
      <c r="I1189" s="51"/>
    </row>
    <row r="1190" spans="2:9" ht="20.100000000000001" customHeight="1" x14ac:dyDescent="0.25">
      <c r="B1190" s="42"/>
      <c r="C1190" s="43"/>
      <c r="D1190" s="47"/>
      <c r="E1190" s="48"/>
      <c r="F1190" s="44"/>
      <c r="G1190" s="47"/>
      <c r="H1190" s="47"/>
      <c r="I1190" s="51"/>
    </row>
    <row r="1191" spans="2:9" ht="20.100000000000001" customHeight="1" x14ac:dyDescent="0.25">
      <c r="B1191" s="42"/>
      <c r="C1191" s="43"/>
      <c r="D1191" s="47"/>
      <c r="E1191" s="48"/>
      <c r="F1191" s="44"/>
      <c r="G1191" s="47"/>
      <c r="H1191" s="47"/>
      <c r="I1191" s="51"/>
    </row>
    <row r="1192" spans="2:9" ht="20.100000000000001" customHeight="1" x14ac:dyDescent="0.25">
      <c r="B1192" s="42"/>
      <c r="C1192" s="43"/>
      <c r="D1192" s="47"/>
      <c r="E1192" s="48"/>
      <c r="F1192" s="44"/>
      <c r="G1192" s="47"/>
      <c r="H1192" s="47"/>
      <c r="I1192" s="51"/>
    </row>
    <row r="1193" spans="2:9" ht="20.100000000000001" customHeight="1" x14ac:dyDescent="0.25">
      <c r="B1193" s="42"/>
      <c r="C1193" s="43"/>
      <c r="D1193" s="47"/>
      <c r="E1193" s="48"/>
      <c r="F1193" s="44"/>
      <c r="G1193" s="47"/>
      <c r="H1193" s="47"/>
      <c r="I1193" s="51"/>
    </row>
    <row r="1194" spans="2:9" ht="20.100000000000001" customHeight="1" x14ac:dyDescent="0.25">
      <c r="B1194" s="42"/>
      <c r="C1194" s="43"/>
      <c r="D1194" s="47"/>
      <c r="E1194" s="48"/>
      <c r="F1194" s="44"/>
      <c r="G1194" s="47"/>
      <c r="H1194" s="47"/>
      <c r="I1194" s="51"/>
    </row>
    <row r="1195" spans="2:9" ht="20.100000000000001" customHeight="1" x14ac:dyDescent="0.25">
      <c r="B1195" s="42"/>
      <c r="C1195" s="43"/>
      <c r="D1195" s="47"/>
      <c r="E1195" s="48"/>
      <c r="F1195" s="44"/>
      <c r="G1195" s="47"/>
      <c r="H1195" s="47"/>
      <c r="I1195" s="51"/>
    </row>
    <row r="1196" spans="2:9" ht="20.100000000000001" customHeight="1" x14ac:dyDescent="0.25">
      <c r="B1196" s="42"/>
      <c r="C1196" s="43"/>
      <c r="D1196" s="47"/>
      <c r="E1196" s="48"/>
      <c r="F1196" s="44"/>
      <c r="G1196" s="47"/>
      <c r="H1196" s="47"/>
      <c r="I1196" s="51"/>
    </row>
    <row r="1197" spans="2:9" ht="20.100000000000001" customHeight="1" x14ac:dyDescent="0.25">
      <c r="B1197" s="42"/>
      <c r="C1197" s="43"/>
      <c r="D1197" s="47"/>
      <c r="E1197" s="48"/>
      <c r="F1197" s="44"/>
      <c r="G1197" s="47"/>
      <c r="H1197" s="47"/>
      <c r="I1197" s="51"/>
    </row>
    <row r="1198" spans="2:9" ht="20.100000000000001" customHeight="1" x14ac:dyDescent="0.25">
      <c r="B1198" s="42"/>
      <c r="C1198" s="43"/>
      <c r="D1198" s="47"/>
      <c r="E1198" s="48"/>
      <c r="F1198" s="44"/>
      <c r="G1198" s="47"/>
      <c r="H1198" s="47"/>
      <c r="I1198" s="51"/>
    </row>
    <row r="1199" spans="2:9" ht="20.100000000000001" customHeight="1" x14ac:dyDescent="0.25">
      <c r="B1199" s="42"/>
      <c r="C1199" s="43"/>
      <c r="D1199" s="47"/>
      <c r="E1199" s="48"/>
      <c r="F1199" s="44"/>
      <c r="G1199" s="47"/>
      <c r="H1199" s="47"/>
      <c r="I1199" s="51"/>
    </row>
    <row r="1200" spans="2:9" ht="20.100000000000001" customHeight="1" x14ac:dyDescent="0.25">
      <c r="B1200" s="42"/>
      <c r="C1200" s="43"/>
      <c r="D1200" s="47"/>
      <c r="E1200" s="48"/>
      <c r="F1200" s="44"/>
      <c r="G1200" s="47"/>
      <c r="H1200" s="47"/>
      <c r="I1200" s="51"/>
    </row>
    <row r="1201" spans="2:9" ht="20.100000000000001" customHeight="1" x14ac:dyDescent="0.25">
      <c r="B1201" s="42"/>
      <c r="C1201" s="43"/>
      <c r="D1201" s="47"/>
      <c r="E1201" s="48"/>
      <c r="F1201" s="44"/>
      <c r="G1201" s="47"/>
      <c r="H1201" s="47"/>
      <c r="I1201" s="51"/>
    </row>
    <row r="1202" spans="2:9" ht="20.100000000000001" customHeight="1" x14ac:dyDescent="0.25">
      <c r="B1202" s="42"/>
      <c r="C1202" s="43"/>
      <c r="D1202" s="47"/>
      <c r="E1202" s="48"/>
      <c r="F1202" s="44"/>
      <c r="G1202" s="47"/>
      <c r="H1202" s="47"/>
      <c r="I1202" s="51"/>
    </row>
    <row r="1203" spans="2:9" ht="20.100000000000001" customHeight="1" x14ac:dyDescent="0.25">
      <c r="B1203" s="42"/>
      <c r="C1203" s="43"/>
      <c r="D1203" s="47"/>
      <c r="E1203" s="48"/>
      <c r="F1203" s="44"/>
      <c r="G1203" s="47"/>
      <c r="H1203" s="47"/>
      <c r="I1203" s="51"/>
    </row>
    <row r="1204" spans="2:9" ht="20.100000000000001" customHeight="1" x14ac:dyDescent="0.25">
      <c r="B1204" s="42"/>
      <c r="C1204" s="43"/>
      <c r="D1204" s="47"/>
      <c r="E1204" s="48"/>
      <c r="F1204" s="44"/>
      <c r="G1204" s="47"/>
      <c r="H1204" s="47"/>
      <c r="I1204" s="51"/>
    </row>
    <row r="1205" spans="2:9" ht="20.100000000000001" customHeight="1" x14ac:dyDescent="0.25">
      <c r="B1205" s="42"/>
      <c r="C1205" s="43"/>
      <c r="D1205" s="47"/>
      <c r="E1205" s="48"/>
      <c r="F1205" s="44"/>
      <c r="G1205" s="47"/>
      <c r="H1205" s="47"/>
      <c r="I1205" s="51"/>
    </row>
    <row r="1206" spans="2:9" ht="20.100000000000001" customHeight="1" x14ac:dyDescent="0.25">
      <c r="B1206" s="42"/>
      <c r="C1206" s="43"/>
      <c r="D1206" s="47"/>
      <c r="E1206" s="48"/>
      <c r="F1206" s="44"/>
      <c r="G1206" s="47"/>
      <c r="H1206" s="47"/>
      <c r="I1206" s="51"/>
    </row>
    <row r="1207" spans="2:9" ht="20.100000000000001" customHeight="1" x14ac:dyDescent="0.25">
      <c r="B1207" s="42"/>
      <c r="C1207" s="43"/>
      <c r="D1207" s="47"/>
      <c r="E1207" s="48"/>
      <c r="F1207" s="44"/>
      <c r="G1207" s="47"/>
      <c r="H1207" s="47"/>
      <c r="I1207" s="51"/>
    </row>
    <row r="1208" spans="2:9" ht="20.100000000000001" customHeight="1" x14ac:dyDescent="0.25">
      <c r="B1208" s="42"/>
      <c r="C1208" s="43"/>
      <c r="D1208" s="47"/>
      <c r="E1208" s="48"/>
      <c r="F1208" s="44"/>
      <c r="G1208" s="47"/>
      <c r="H1208" s="47"/>
      <c r="I1208" s="51"/>
    </row>
    <row r="1209" spans="2:9" ht="20.100000000000001" customHeight="1" x14ac:dyDescent="0.25">
      <c r="B1209" s="42"/>
      <c r="C1209" s="43"/>
      <c r="D1209" s="47"/>
      <c r="E1209" s="48"/>
      <c r="F1209" s="44"/>
      <c r="G1209" s="47"/>
      <c r="H1209" s="47"/>
      <c r="I1209" s="51"/>
    </row>
    <row r="1210" spans="2:9" ht="20.100000000000001" customHeight="1" x14ac:dyDescent="0.25">
      <c r="B1210" s="42"/>
      <c r="C1210" s="43"/>
      <c r="D1210" s="47"/>
      <c r="E1210" s="48"/>
      <c r="F1210" s="44"/>
      <c r="G1210" s="47"/>
      <c r="H1210" s="47"/>
      <c r="I1210" s="51"/>
    </row>
    <row r="1211" spans="2:9" ht="20.100000000000001" customHeight="1" x14ac:dyDescent="0.25">
      <c r="B1211" s="42"/>
      <c r="C1211" s="43"/>
      <c r="D1211" s="47"/>
      <c r="E1211" s="48"/>
      <c r="F1211" s="44"/>
      <c r="G1211" s="47"/>
      <c r="H1211" s="47"/>
      <c r="I1211" s="51"/>
    </row>
    <row r="1212" spans="2:9" ht="20.100000000000001" customHeight="1" x14ac:dyDescent="0.25">
      <c r="B1212" s="42"/>
      <c r="C1212" s="43"/>
      <c r="D1212" s="47"/>
      <c r="E1212" s="48"/>
      <c r="F1212" s="44"/>
      <c r="G1212" s="47"/>
      <c r="H1212" s="47"/>
      <c r="I1212" s="51"/>
    </row>
    <row r="1213" spans="2:9" ht="20.100000000000001" customHeight="1" x14ac:dyDescent="0.25">
      <c r="B1213" s="42"/>
      <c r="C1213" s="43"/>
      <c r="D1213" s="47"/>
      <c r="E1213" s="48"/>
      <c r="F1213" s="44"/>
      <c r="G1213" s="47"/>
      <c r="H1213" s="47"/>
      <c r="I1213" s="51"/>
    </row>
    <row r="1214" spans="2:9" ht="20.100000000000001" customHeight="1" x14ac:dyDescent="0.25">
      <c r="B1214" s="42"/>
      <c r="C1214" s="43"/>
      <c r="D1214" s="47"/>
      <c r="E1214" s="48"/>
      <c r="F1214" s="44"/>
      <c r="G1214" s="47"/>
      <c r="H1214" s="47"/>
      <c r="I1214" s="51"/>
    </row>
    <row r="1215" spans="2:9" ht="20.100000000000001" customHeight="1" x14ac:dyDescent="0.25">
      <c r="B1215" s="42"/>
      <c r="C1215" s="43"/>
      <c r="D1215" s="47"/>
      <c r="E1215" s="48"/>
      <c r="F1215" s="44"/>
      <c r="G1215" s="47"/>
      <c r="H1215" s="47"/>
      <c r="I1215" s="51"/>
    </row>
    <row r="1216" spans="2:9" ht="20.100000000000001" customHeight="1" x14ac:dyDescent="0.25">
      <c r="B1216" s="42"/>
      <c r="C1216" s="43"/>
      <c r="D1216" s="47"/>
      <c r="E1216" s="48"/>
      <c r="F1216" s="44"/>
      <c r="G1216" s="47"/>
      <c r="H1216" s="47"/>
      <c r="I1216" s="51"/>
    </row>
    <row r="1217" spans="2:9" ht="20.100000000000001" customHeight="1" x14ac:dyDescent="0.25">
      <c r="B1217" s="42"/>
      <c r="C1217" s="43"/>
      <c r="D1217" s="47"/>
      <c r="E1217" s="48"/>
      <c r="F1217" s="44"/>
      <c r="G1217" s="47"/>
      <c r="H1217" s="47"/>
      <c r="I1217" s="51"/>
    </row>
    <row r="1218" spans="2:9" ht="20.100000000000001" customHeight="1" x14ac:dyDescent="0.25">
      <c r="B1218" s="42"/>
      <c r="C1218" s="43"/>
      <c r="D1218" s="47"/>
      <c r="E1218" s="48"/>
      <c r="F1218" s="44"/>
      <c r="G1218" s="47"/>
      <c r="H1218" s="47"/>
      <c r="I1218" s="51"/>
    </row>
    <row r="1219" spans="2:9" ht="20.100000000000001" customHeight="1" x14ac:dyDescent="0.25">
      <c r="B1219" s="42"/>
      <c r="C1219" s="43"/>
      <c r="D1219" s="47"/>
      <c r="E1219" s="48"/>
      <c r="F1219" s="44"/>
      <c r="G1219" s="47"/>
      <c r="H1219" s="47"/>
      <c r="I1219" s="51"/>
    </row>
    <row r="1220" spans="2:9" ht="20.100000000000001" customHeight="1" x14ac:dyDescent="0.25">
      <c r="B1220" s="42"/>
      <c r="C1220" s="43"/>
      <c r="D1220" s="47"/>
      <c r="E1220" s="48"/>
      <c r="F1220" s="44"/>
      <c r="G1220" s="47"/>
      <c r="H1220" s="47"/>
      <c r="I1220" s="51"/>
    </row>
    <row r="1221" spans="2:9" ht="20.100000000000001" customHeight="1" x14ac:dyDescent="0.25">
      <c r="B1221" s="42"/>
      <c r="C1221" s="43"/>
      <c r="D1221" s="47"/>
      <c r="E1221" s="48"/>
      <c r="F1221" s="44"/>
      <c r="G1221" s="47"/>
      <c r="H1221" s="47"/>
      <c r="I1221" s="51"/>
    </row>
    <row r="1222" spans="2:9" ht="20.100000000000001" customHeight="1" x14ac:dyDescent="0.25">
      <c r="B1222" s="42"/>
      <c r="C1222" s="43"/>
      <c r="D1222" s="47"/>
      <c r="E1222" s="48"/>
      <c r="F1222" s="44"/>
      <c r="G1222" s="47"/>
      <c r="H1222" s="47"/>
      <c r="I1222" s="51"/>
    </row>
    <row r="1223" spans="2:9" ht="20.100000000000001" customHeight="1" x14ac:dyDescent="0.25">
      <c r="B1223" s="42"/>
      <c r="C1223" s="43"/>
      <c r="D1223" s="47"/>
      <c r="E1223" s="48"/>
      <c r="F1223" s="44"/>
      <c r="G1223" s="47"/>
      <c r="H1223" s="47"/>
      <c r="I1223" s="51"/>
    </row>
    <row r="1224" spans="2:9" ht="20.100000000000001" customHeight="1" x14ac:dyDescent="0.25">
      <c r="B1224" s="42"/>
      <c r="C1224" s="43"/>
      <c r="D1224" s="47"/>
      <c r="E1224" s="48"/>
      <c r="F1224" s="44"/>
      <c r="G1224" s="47"/>
      <c r="H1224" s="47"/>
      <c r="I1224" s="51"/>
    </row>
    <row r="1225" spans="2:9" ht="20.100000000000001" customHeight="1" x14ac:dyDescent="0.25">
      <c r="B1225" s="42"/>
      <c r="C1225" s="43"/>
      <c r="D1225" s="47"/>
      <c r="E1225" s="48"/>
      <c r="F1225" s="44"/>
      <c r="G1225" s="47"/>
      <c r="H1225" s="47"/>
      <c r="I1225" s="51"/>
    </row>
    <row r="1226" spans="2:9" ht="20.100000000000001" customHeight="1" x14ac:dyDescent="0.25">
      <c r="B1226" s="42"/>
      <c r="C1226" s="43"/>
      <c r="D1226" s="47"/>
      <c r="E1226" s="48"/>
      <c r="F1226" s="44"/>
      <c r="G1226" s="47"/>
      <c r="H1226" s="47"/>
      <c r="I1226" s="51"/>
    </row>
    <row r="1227" spans="2:9" ht="20.100000000000001" customHeight="1" x14ac:dyDescent="0.25">
      <c r="B1227" s="42"/>
      <c r="C1227" s="43"/>
      <c r="D1227" s="47"/>
      <c r="E1227" s="48"/>
      <c r="F1227" s="44"/>
      <c r="G1227" s="47"/>
      <c r="H1227" s="47"/>
      <c r="I1227" s="51"/>
    </row>
    <row r="1228" spans="2:9" ht="20.100000000000001" customHeight="1" x14ac:dyDescent="0.25">
      <c r="B1228" s="42"/>
      <c r="C1228" s="43"/>
      <c r="D1228" s="47"/>
      <c r="E1228" s="48"/>
      <c r="F1228" s="44"/>
      <c r="G1228" s="47"/>
      <c r="H1228" s="47"/>
      <c r="I1228" s="51"/>
    </row>
    <row r="1229" spans="2:9" ht="20.100000000000001" customHeight="1" x14ac:dyDescent="0.25">
      <c r="B1229" s="42"/>
      <c r="C1229" s="43"/>
      <c r="D1229" s="47"/>
      <c r="E1229" s="48"/>
      <c r="F1229" s="44"/>
      <c r="G1229" s="47"/>
      <c r="H1229" s="47"/>
      <c r="I1229" s="51"/>
    </row>
    <row r="1230" spans="2:9" ht="20.100000000000001" customHeight="1" x14ac:dyDescent="0.25">
      <c r="B1230" s="42"/>
      <c r="C1230" s="43"/>
      <c r="D1230" s="47"/>
      <c r="E1230" s="48"/>
      <c r="F1230" s="44"/>
      <c r="G1230" s="47"/>
      <c r="H1230" s="47"/>
      <c r="I1230" s="51"/>
    </row>
    <row r="1231" spans="2:9" ht="20.100000000000001" customHeight="1" x14ac:dyDescent="0.25">
      <c r="B1231" s="42"/>
      <c r="C1231" s="43"/>
      <c r="D1231" s="47"/>
      <c r="E1231" s="48"/>
      <c r="F1231" s="44"/>
      <c r="G1231" s="47"/>
      <c r="H1231" s="47"/>
      <c r="I1231" s="51"/>
    </row>
    <row r="1232" spans="2:9" ht="20.100000000000001" customHeight="1" x14ac:dyDescent="0.25">
      <c r="B1232" s="42"/>
      <c r="C1232" s="43"/>
      <c r="D1232" s="47"/>
      <c r="E1232" s="48"/>
      <c r="F1232" s="44"/>
      <c r="G1232" s="47"/>
      <c r="H1232" s="47"/>
      <c r="I1232" s="51"/>
    </row>
    <row r="1233" spans="2:9" ht="20.100000000000001" customHeight="1" x14ac:dyDescent="0.25">
      <c r="B1233" s="42"/>
      <c r="C1233" s="43"/>
      <c r="D1233" s="47"/>
      <c r="E1233" s="48"/>
      <c r="F1233" s="44"/>
      <c r="G1233" s="47"/>
      <c r="H1233" s="47"/>
      <c r="I1233" s="51"/>
    </row>
    <row r="1234" spans="2:9" ht="20.100000000000001" customHeight="1" x14ac:dyDescent="0.25">
      <c r="B1234" s="42"/>
      <c r="C1234" s="43"/>
      <c r="D1234" s="47"/>
      <c r="E1234" s="48"/>
      <c r="F1234" s="44"/>
      <c r="G1234" s="47"/>
      <c r="H1234" s="47"/>
      <c r="I1234" s="51"/>
    </row>
    <row r="1235" spans="2:9" ht="20.100000000000001" customHeight="1" x14ac:dyDescent="0.25">
      <c r="B1235" s="42"/>
      <c r="C1235" s="43"/>
      <c r="D1235" s="47"/>
      <c r="E1235" s="48"/>
      <c r="F1235" s="44"/>
      <c r="G1235" s="47"/>
      <c r="H1235" s="47"/>
      <c r="I1235" s="51"/>
    </row>
    <row r="1236" spans="2:9" ht="20.100000000000001" customHeight="1" x14ac:dyDescent="0.25">
      <c r="B1236" s="42"/>
      <c r="C1236" s="43"/>
      <c r="D1236" s="47"/>
      <c r="E1236" s="48"/>
      <c r="F1236" s="44"/>
      <c r="G1236" s="47"/>
      <c r="H1236" s="47"/>
      <c r="I1236" s="51"/>
    </row>
    <row r="1237" spans="2:9" ht="20.100000000000001" customHeight="1" x14ac:dyDescent="0.25">
      <c r="B1237" s="42"/>
      <c r="C1237" s="43"/>
      <c r="D1237" s="47"/>
      <c r="E1237" s="48"/>
      <c r="F1237" s="44"/>
      <c r="G1237" s="47"/>
      <c r="H1237" s="47"/>
      <c r="I1237" s="51"/>
    </row>
    <row r="1238" spans="2:9" ht="20.100000000000001" customHeight="1" x14ac:dyDescent="0.25">
      <c r="B1238" s="42"/>
      <c r="C1238" s="43"/>
      <c r="D1238" s="47"/>
      <c r="E1238" s="48"/>
      <c r="F1238" s="44"/>
      <c r="G1238" s="47"/>
      <c r="H1238" s="47"/>
      <c r="I1238" s="51"/>
    </row>
    <row r="1239" spans="2:9" ht="20.100000000000001" customHeight="1" x14ac:dyDescent="0.25">
      <c r="B1239" s="42"/>
      <c r="C1239" s="43"/>
      <c r="D1239" s="47"/>
      <c r="E1239" s="48"/>
      <c r="F1239" s="44"/>
      <c r="G1239" s="47"/>
      <c r="H1239" s="47"/>
      <c r="I1239" s="51"/>
    </row>
    <row r="1240" spans="2:9" ht="20.100000000000001" customHeight="1" x14ac:dyDescent="0.25">
      <c r="B1240" s="42"/>
      <c r="C1240" s="43"/>
      <c r="D1240" s="47"/>
      <c r="E1240" s="48"/>
      <c r="F1240" s="44"/>
      <c r="G1240" s="47"/>
      <c r="H1240" s="47"/>
      <c r="I1240" s="51"/>
    </row>
    <row r="1241" spans="2:9" ht="20.100000000000001" customHeight="1" x14ac:dyDescent="0.25">
      <c r="B1241" s="42"/>
      <c r="C1241" s="43"/>
      <c r="D1241" s="47"/>
      <c r="E1241" s="48"/>
      <c r="F1241" s="44"/>
      <c r="G1241" s="47"/>
      <c r="H1241" s="47"/>
      <c r="I1241" s="51"/>
    </row>
    <row r="1242" spans="2:9" ht="20.100000000000001" customHeight="1" x14ac:dyDescent="0.25">
      <c r="B1242" s="42"/>
      <c r="C1242" s="43"/>
      <c r="D1242" s="47"/>
      <c r="E1242" s="48"/>
      <c r="F1242" s="44"/>
      <c r="G1242" s="47"/>
      <c r="H1242" s="47"/>
      <c r="I1242" s="51"/>
    </row>
    <row r="1243" spans="2:9" ht="20.100000000000001" customHeight="1" x14ac:dyDescent="0.25">
      <c r="B1243" s="42"/>
      <c r="C1243" s="43"/>
      <c r="D1243" s="47"/>
      <c r="E1243" s="48"/>
      <c r="F1243" s="44"/>
      <c r="G1243" s="47"/>
      <c r="H1243" s="47"/>
      <c r="I1243" s="51"/>
    </row>
    <row r="1244" spans="2:9" ht="20.100000000000001" customHeight="1" x14ac:dyDescent="0.25">
      <c r="B1244" s="42"/>
      <c r="C1244" s="43"/>
      <c r="D1244" s="47"/>
      <c r="E1244" s="48"/>
      <c r="F1244" s="44"/>
      <c r="G1244" s="47"/>
      <c r="H1244" s="47"/>
      <c r="I1244" s="51"/>
    </row>
    <row r="1245" spans="2:9" ht="20.100000000000001" customHeight="1" x14ac:dyDescent="0.25">
      <c r="B1245" s="42"/>
      <c r="C1245" s="43"/>
      <c r="D1245" s="47"/>
      <c r="E1245" s="48"/>
      <c r="F1245" s="44"/>
      <c r="G1245" s="47"/>
      <c r="H1245" s="47"/>
      <c r="I1245" s="51"/>
    </row>
    <row r="1246" spans="2:9" ht="20.100000000000001" customHeight="1" x14ac:dyDescent="0.25">
      <c r="B1246" s="42"/>
      <c r="C1246" s="43"/>
      <c r="D1246" s="47"/>
      <c r="E1246" s="48"/>
      <c r="F1246" s="44"/>
      <c r="G1246" s="47"/>
      <c r="H1246" s="47"/>
      <c r="I1246" s="51"/>
    </row>
    <row r="1247" spans="2:9" ht="20.100000000000001" customHeight="1" x14ac:dyDescent="0.25">
      <c r="B1247" s="42"/>
      <c r="C1247" s="43"/>
      <c r="D1247" s="47"/>
      <c r="E1247" s="48"/>
      <c r="F1247" s="44"/>
      <c r="G1247" s="47"/>
      <c r="H1247" s="47"/>
      <c r="I1247" s="51"/>
    </row>
    <row r="1248" spans="2:9" ht="20.100000000000001" customHeight="1" x14ac:dyDescent="0.25">
      <c r="B1248" s="42"/>
      <c r="C1248" s="43"/>
      <c r="D1248" s="47"/>
      <c r="E1248" s="48"/>
      <c r="F1248" s="44"/>
      <c r="G1248" s="47"/>
      <c r="H1248" s="47"/>
      <c r="I1248" s="51"/>
    </row>
    <row r="1249" spans="2:9" ht="20.100000000000001" customHeight="1" x14ac:dyDescent="0.25">
      <c r="B1249" s="42"/>
      <c r="C1249" s="43"/>
      <c r="D1249" s="47"/>
      <c r="E1249" s="48"/>
      <c r="F1249" s="44"/>
      <c r="G1249" s="47"/>
      <c r="H1249" s="47"/>
      <c r="I1249" s="51"/>
    </row>
    <row r="1250" spans="2:9" ht="20.100000000000001" customHeight="1" x14ac:dyDescent="0.25">
      <c r="B1250" s="42"/>
      <c r="C1250" s="43"/>
      <c r="D1250" s="47"/>
      <c r="E1250" s="48"/>
      <c r="F1250" s="44"/>
      <c r="G1250" s="47"/>
      <c r="H1250" s="47"/>
      <c r="I1250" s="51"/>
    </row>
    <row r="1251" spans="2:9" ht="20.100000000000001" customHeight="1" x14ac:dyDescent="0.25">
      <c r="B1251" s="42"/>
      <c r="C1251" s="43"/>
      <c r="D1251" s="47"/>
      <c r="E1251" s="48"/>
      <c r="F1251" s="44"/>
      <c r="G1251" s="47"/>
      <c r="H1251" s="47"/>
      <c r="I1251" s="51"/>
    </row>
    <row r="1252" spans="2:9" ht="20.100000000000001" customHeight="1" x14ac:dyDescent="0.25">
      <c r="B1252" s="42"/>
      <c r="C1252" s="43"/>
      <c r="D1252" s="47"/>
      <c r="E1252" s="48"/>
      <c r="F1252" s="44"/>
      <c r="G1252" s="47"/>
      <c r="H1252" s="47"/>
      <c r="I1252" s="51"/>
    </row>
    <row r="1253" spans="2:9" ht="20.100000000000001" customHeight="1" x14ac:dyDescent="0.25">
      <c r="B1253" s="42"/>
      <c r="C1253" s="43"/>
      <c r="D1253" s="47"/>
      <c r="E1253" s="48"/>
      <c r="F1253" s="44"/>
      <c r="G1253" s="47"/>
      <c r="H1253" s="47"/>
      <c r="I1253" s="51"/>
    </row>
    <row r="1254" spans="2:9" ht="20.100000000000001" customHeight="1" x14ac:dyDescent="0.25">
      <c r="B1254" s="42"/>
      <c r="C1254" s="43"/>
      <c r="D1254" s="47"/>
      <c r="E1254" s="48"/>
      <c r="F1254" s="44"/>
      <c r="G1254" s="47"/>
      <c r="H1254" s="47"/>
      <c r="I1254" s="51"/>
    </row>
    <row r="1255" spans="2:9" ht="20.100000000000001" customHeight="1" x14ac:dyDescent="0.25">
      <c r="B1255" s="42"/>
      <c r="C1255" s="43"/>
      <c r="D1255" s="47"/>
      <c r="E1255" s="48"/>
      <c r="F1255" s="44"/>
      <c r="G1255" s="47"/>
      <c r="H1255" s="47"/>
      <c r="I1255" s="51"/>
    </row>
    <row r="1256" spans="2:9" ht="20.100000000000001" customHeight="1" x14ac:dyDescent="0.25">
      <c r="B1256" s="42"/>
      <c r="C1256" s="43"/>
      <c r="D1256" s="47"/>
      <c r="E1256" s="48"/>
      <c r="F1256" s="44"/>
      <c r="G1256" s="47"/>
      <c r="H1256" s="47"/>
      <c r="I1256" s="51"/>
    </row>
    <row r="1257" spans="2:9" ht="20.100000000000001" customHeight="1" x14ac:dyDescent="0.25">
      <c r="B1257" s="42"/>
      <c r="C1257" s="43"/>
      <c r="D1257" s="47"/>
      <c r="E1257" s="48"/>
      <c r="F1257" s="44"/>
      <c r="G1257" s="47"/>
      <c r="H1257" s="47"/>
      <c r="I1257" s="51"/>
    </row>
    <row r="1258" spans="2:9" ht="20.100000000000001" customHeight="1" x14ac:dyDescent="0.25">
      <c r="B1258" s="42"/>
      <c r="C1258" s="43"/>
      <c r="D1258" s="47"/>
      <c r="E1258" s="48"/>
      <c r="F1258" s="44"/>
      <c r="G1258" s="47"/>
      <c r="H1258" s="47"/>
      <c r="I1258" s="51"/>
    </row>
    <row r="1259" spans="2:9" ht="20.100000000000001" customHeight="1" x14ac:dyDescent="0.25">
      <c r="B1259" s="42"/>
      <c r="C1259" s="43"/>
      <c r="D1259" s="47"/>
      <c r="E1259" s="48"/>
      <c r="F1259" s="44"/>
      <c r="G1259" s="47"/>
      <c r="H1259" s="47"/>
      <c r="I1259" s="51"/>
    </row>
    <row r="1260" spans="2:9" ht="20.100000000000001" customHeight="1" x14ac:dyDescent="0.25">
      <c r="B1260" s="42"/>
      <c r="C1260" s="43"/>
      <c r="D1260" s="47"/>
      <c r="E1260" s="48"/>
      <c r="F1260" s="44"/>
      <c r="G1260" s="47"/>
      <c r="H1260" s="47"/>
      <c r="I1260" s="51"/>
    </row>
    <row r="1261" spans="2:9" ht="20.100000000000001" customHeight="1" x14ac:dyDescent="0.25">
      <c r="B1261" s="42"/>
      <c r="C1261" s="43"/>
      <c r="D1261" s="47"/>
      <c r="E1261" s="48"/>
      <c r="F1261" s="44"/>
      <c r="G1261" s="47"/>
      <c r="H1261" s="47"/>
      <c r="I1261" s="51"/>
    </row>
    <row r="1262" spans="2:9" ht="20.100000000000001" customHeight="1" x14ac:dyDescent="0.25">
      <c r="B1262" s="42"/>
      <c r="C1262" s="43"/>
      <c r="D1262" s="47"/>
      <c r="E1262" s="48"/>
      <c r="F1262" s="44"/>
      <c r="G1262" s="47"/>
      <c r="H1262" s="47"/>
      <c r="I1262" s="51"/>
    </row>
    <row r="1263" spans="2:9" ht="20.100000000000001" customHeight="1" x14ac:dyDescent="0.25">
      <c r="B1263" s="42"/>
      <c r="C1263" s="43"/>
      <c r="D1263" s="47"/>
      <c r="E1263" s="48"/>
      <c r="F1263" s="44"/>
      <c r="G1263" s="47"/>
      <c r="H1263" s="47"/>
      <c r="I1263" s="51"/>
    </row>
    <row r="1264" spans="2:9" ht="20.100000000000001" customHeight="1" x14ac:dyDescent="0.25">
      <c r="B1264" s="42"/>
      <c r="C1264" s="43"/>
      <c r="D1264" s="47"/>
      <c r="E1264" s="48"/>
      <c r="F1264" s="44"/>
      <c r="G1264" s="47"/>
      <c r="H1264" s="47"/>
      <c r="I1264" s="51"/>
    </row>
    <row r="1265" spans="2:9" ht="20.100000000000001" customHeight="1" x14ac:dyDescent="0.25">
      <c r="B1265" s="42"/>
      <c r="C1265" s="43"/>
      <c r="D1265" s="47"/>
      <c r="E1265" s="48"/>
      <c r="F1265" s="44"/>
      <c r="G1265" s="47"/>
      <c r="H1265" s="47"/>
      <c r="I1265" s="51"/>
    </row>
    <row r="1266" spans="2:9" ht="20.100000000000001" customHeight="1" x14ac:dyDescent="0.25">
      <c r="B1266" s="42"/>
      <c r="C1266" s="43"/>
      <c r="D1266" s="47"/>
      <c r="E1266" s="48"/>
      <c r="F1266" s="44"/>
      <c r="G1266" s="47"/>
      <c r="H1266" s="47"/>
      <c r="I1266" s="51"/>
    </row>
    <row r="1267" spans="2:9" ht="20.100000000000001" customHeight="1" x14ac:dyDescent="0.25">
      <c r="B1267" s="42"/>
      <c r="C1267" s="43"/>
      <c r="D1267" s="47"/>
      <c r="E1267" s="48"/>
      <c r="F1267" s="44"/>
      <c r="G1267" s="47"/>
      <c r="H1267" s="47"/>
      <c r="I1267" s="51"/>
    </row>
    <row r="1268" spans="2:9" ht="20.100000000000001" customHeight="1" x14ac:dyDescent="0.25">
      <c r="B1268" s="42"/>
      <c r="C1268" s="43"/>
      <c r="D1268" s="47"/>
      <c r="E1268" s="48"/>
      <c r="F1268" s="44"/>
      <c r="G1268" s="47"/>
      <c r="H1268" s="47"/>
      <c r="I1268" s="51"/>
    </row>
    <row r="1269" spans="2:9" ht="20.100000000000001" customHeight="1" x14ac:dyDescent="0.25">
      <c r="B1269" s="42"/>
      <c r="C1269" s="43"/>
      <c r="D1269" s="47"/>
      <c r="E1269" s="48"/>
      <c r="F1269" s="44"/>
      <c r="G1269" s="47"/>
      <c r="H1269" s="47"/>
      <c r="I1269" s="51"/>
    </row>
    <row r="1270" spans="2:9" ht="20.100000000000001" customHeight="1" x14ac:dyDescent="0.25">
      <c r="B1270" s="42"/>
      <c r="C1270" s="43"/>
      <c r="D1270" s="47"/>
      <c r="E1270" s="48"/>
      <c r="F1270" s="44"/>
      <c r="G1270" s="47"/>
      <c r="H1270" s="47"/>
      <c r="I1270" s="51"/>
    </row>
    <row r="1271" spans="2:9" ht="20.100000000000001" customHeight="1" x14ac:dyDescent="0.25">
      <c r="B1271" s="42"/>
      <c r="C1271" s="43"/>
      <c r="D1271" s="47"/>
      <c r="E1271" s="48"/>
      <c r="F1271" s="44"/>
      <c r="G1271" s="47"/>
      <c r="H1271" s="47"/>
      <c r="I1271" s="51"/>
    </row>
    <row r="1272" spans="2:9" ht="20.100000000000001" customHeight="1" x14ac:dyDescent="0.25">
      <c r="B1272" s="42"/>
      <c r="C1272" s="43"/>
      <c r="D1272" s="47"/>
      <c r="E1272" s="48"/>
      <c r="F1272" s="44"/>
      <c r="G1272" s="47"/>
      <c r="H1272" s="47"/>
      <c r="I1272" s="51"/>
    </row>
    <row r="1273" spans="2:9" ht="20.100000000000001" customHeight="1" x14ac:dyDescent="0.25">
      <c r="B1273" s="42"/>
      <c r="C1273" s="43"/>
      <c r="D1273" s="47"/>
      <c r="E1273" s="48"/>
      <c r="F1273" s="44"/>
      <c r="G1273" s="47"/>
      <c r="H1273" s="47"/>
      <c r="I1273" s="51"/>
    </row>
    <row r="1274" spans="2:9" ht="20.100000000000001" customHeight="1" x14ac:dyDescent="0.25">
      <c r="B1274" s="42"/>
      <c r="C1274" s="43"/>
      <c r="D1274" s="47"/>
      <c r="E1274" s="48"/>
      <c r="F1274" s="44"/>
      <c r="G1274" s="47"/>
      <c r="H1274" s="47"/>
      <c r="I1274" s="51"/>
    </row>
    <row r="1275" spans="2:9" ht="20.100000000000001" customHeight="1" x14ac:dyDescent="0.25">
      <c r="B1275" s="42"/>
      <c r="C1275" s="43"/>
      <c r="D1275" s="47"/>
      <c r="E1275" s="48"/>
      <c r="F1275" s="44"/>
      <c r="G1275" s="47"/>
      <c r="H1275" s="47"/>
      <c r="I1275" s="51"/>
    </row>
    <row r="1276" spans="2:9" ht="20.100000000000001" customHeight="1" x14ac:dyDescent="0.25">
      <c r="B1276" s="42"/>
      <c r="C1276" s="43"/>
      <c r="D1276" s="47"/>
      <c r="E1276" s="48"/>
      <c r="F1276" s="44"/>
      <c r="G1276" s="47"/>
      <c r="H1276" s="47"/>
      <c r="I1276" s="51"/>
    </row>
    <row r="1277" spans="2:9" ht="20.100000000000001" customHeight="1" x14ac:dyDescent="0.25">
      <c r="B1277" s="42"/>
      <c r="C1277" s="43"/>
      <c r="D1277" s="47"/>
      <c r="E1277" s="48"/>
      <c r="F1277" s="44"/>
      <c r="G1277" s="47"/>
      <c r="H1277" s="47"/>
      <c r="I1277" s="51"/>
    </row>
    <row r="1278" spans="2:9" ht="20.100000000000001" customHeight="1" x14ac:dyDescent="0.25">
      <c r="B1278" s="42"/>
      <c r="C1278" s="43"/>
      <c r="D1278" s="47"/>
      <c r="E1278" s="48"/>
      <c r="F1278" s="44"/>
      <c r="G1278" s="47"/>
      <c r="H1278" s="47"/>
      <c r="I1278" s="51"/>
    </row>
    <row r="1279" spans="2:9" ht="20.100000000000001" customHeight="1" x14ac:dyDescent="0.25">
      <c r="B1279" s="42"/>
      <c r="C1279" s="43"/>
      <c r="D1279" s="47"/>
      <c r="E1279" s="48"/>
      <c r="F1279" s="44"/>
      <c r="G1279" s="47"/>
      <c r="H1279" s="47"/>
      <c r="I1279" s="51"/>
    </row>
    <row r="1280" spans="2:9" ht="20.100000000000001" customHeight="1" x14ac:dyDescent="0.25">
      <c r="B1280" s="42"/>
      <c r="C1280" s="43"/>
      <c r="D1280" s="47"/>
      <c r="E1280" s="48"/>
      <c r="F1280" s="44"/>
      <c r="G1280" s="47"/>
      <c r="H1280" s="47"/>
      <c r="I1280" s="51"/>
    </row>
    <row r="1281" spans="2:9" ht="20.100000000000001" customHeight="1" x14ac:dyDescent="0.25">
      <c r="B1281" s="42"/>
      <c r="C1281" s="43"/>
      <c r="D1281" s="47"/>
      <c r="E1281" s="48"/>
      <c r="F1281" s="44"/>
      <c r="G1281" s="47"/>
      <c r="H1281" s="47"/>
      <c r="I1281" s="51"/>
    </row>
    <row r="1282" spans="2:9" ht="20.100000000000001" customHeight="1" x14ac:dyDescent="0.25">
      <c r="B1282" s="42"/>
      <c r="C1282" s="43"/>
      <c r="D1282" s="47"/>
      <c r="E1282" s="48"/>
      <c r="F1282" s="44"/>
      <c r="G1282" s="47"/>
      <c r="H1282" s="47"/>
      <c r="I1282" s="51"/>
    </row>
    <row r="1283" spans="2:9" ht="20.100000000000001" customHeight="1" x14ac:dyDescent="0.25">
      <c r="B1283" s="42"/>
      <c r="C1283" s="43"/>
      <c r="D1283" s="47"/>
      <c r="E1283" s="48"/>
      <c r="F1283" s="44"/>
      <c r="G1283" s="47"/>
      <c r="H1283" s="47"/>
      <c r="I1283" s="51"/>
    </row>
    <row r="1284" spans="2:9" ht="20.100000000000001" customHeight="1" x14ac:dyDescent="0.25">
      <c r="B1284" s="42"/>
      <c r="C1284" s="43"/>
      <c r="D1284" s="47"/>
      <c r="E1284" s="48"/>
      <c r="F1284" s="44"/>
      <c r="G1284" s="47"/>
      <c r="H1284" s="47"/>
      <c r="I1284" s="51"/>
    </row>
    <row r="1285" spans="2:9" ht="20.100000000000001" customHeight="1" x14ac:dyDescent="0.25">
      <c r="B1285" s="42"/>
      <c r="C1285" s="43"/>
      <c r="D1285" s="47"/>
      <c r="E1285" s="48"/>
      <c r="F1285" s="44"/>
      <c r="G1285" s="47"/>
      <c r="H1285" s="47"/>
      <c r="I1285" s="51"/>
    </row>
    <row r="1286" spans="2:9" ht="20.100000000000001" customHeight="1" x14ac:dyDescent="0.25">
      <c r="B1286" s="42"/>
      <c r="C1286" s="43"/>
      <c r="D1286" s="47"/>
      <c r="E1286" s="48"/>
      <c r="F1286" s="44"/>
      <c r="G1286" s="47"/>
      <c r="H1286" s="47"/>
      <c r="I1286" s="51"/>
    </row>
    <row r="1287" spans="2:9" ht="20.100000000000001" customHeight="1" x14ac:dyDescent="0.25">
      <c r="B1287" s="42"/>
      <c r="C1287" s="43"/>
      <c r="D1287" s="47"/>
      <c r="E1287" s="48"/>
      <c r="F1287" s="44"/>
      <c r="G1287" s="47"/>
      <c r="H1287" s="47"/>
      <c r="I1287" s="51"/>
    </row>
    <row r="1288" spans="2:9" ht="20.100000000000001" customHeight="1" x14ac:dyDescent="0.25">
      <c r="B1288" s="42"/>
      <c r="C1288" s="43"/>
      <c r="D1288" s="47"/>
      <c r="E1288" s="48"/>
      <c r="F1288" s="44"/>
      <c r="G1288" s="47"/>
      <c r="H1288" s="47"/>
      <c r="I1288" s="51"/>
    </row>
    <row r="1289" spans="2:9" ht="20.100000000000001" customHeight="1" x14ac:dyDescent="0.25">
      <c r="B1289" s="42"/>
      <c r="C1289" s="43"/>
      <c r="D1289" s="47"/>
      <c r="E1289" s="48"/>
      <c r="F1289" s="44"/>
      <c r="G1289" s="47"/>
      <c r="H1289" s="47"/>
      <c r="I1289" s="51"/>
    </row>
    <row r="1290" spans="2:9" ht="20.100000000000001" customHeight="1" x14ac:dyDescent="0.25">
      <c r="B1290" s="42"/>
      <c r="C1290" s="43"/>
      <c r="D1290" s="47"/>
      <c r="E1290" s="48"/>
      <c r="F1290" s="44"/>
      <c r="G1290" s="47"/>
      <c r="H1290" s="47"/>
      <c r="I1290" s="51"/>
    </row>
    <row r="1291" spans="2:9" ht="20.100000000000001" customHeight="1" x14ac:dyDescent="0.25">
      <c r="B1291" s="42"/>
      <c r="C1291" s="43"/>
      <c r="D1291" s="47"/>
      <c r="E1291" s="48"/>
      <c r="F1291" s="44"/>
      <c r="G1291" s="47"/>
      <c r="H1291" s="47"/>
      <c r="I1291" s="51"/>
    </row>
    <row r="1292" spans="2:9" ht="20.100000000000001" customHeight="1" x14ac:dyDescent="0.25">
      <c r="B1292" s="42"/>
      <c r="C1292" s="43"/>
      <c r="D1292" s="47"/>
      <c r="E1292" s="48"/>
      <c r="F1292" s="44"/>
      <c r="G1292" s="47"/>
      <c r="H1292" s="47"/>
      <c r="I1292" s="51"/>
    </row>
    <row r="1293" spans="2:9" ht="20.100000000000001" customHeight="1" x14ac:dyDescent="0.25">
      <c r="B1293" s="42"/>
      <c r="C1293" s="43"/>
      <c r="D1293" s="47"/>
      <c r="E1293" s="48"/>
      <c r="F1293" s="44"/>
      <c r="G1293" s="47"/>
      <c r="H1293" s="47"/>
      <c r="I1293" s="51"/>
    </row>
    <row r="1294" spans="2:9" ht="20.100000000000001" customHeight="1" x14ac:dyDescent="0.25">
      <c r="B1294" s="42"/>
      <c r="C1294" s="43"/>
      <c r="D1294" s="47"/>
      <c r="E1294" s="48"/>
      <c r="F1294" s="44"/>
      <c r="G1294" s="47"/>
      <c r="H1294" s="47"/>
      <c r="I1294" s="51"/>
    </row>
    <row r="1295" spans="2:9" ht="20.100000000000001" customHeight="1" x14ac:dyDescent="0.25">
      <c r="B1295" s="42"/>
      <c r="C1295" s="43"/>
      <c r="D1295" s="47"/>
      <c r="E1295" s="48"/>
      <c r="F1295" s="44"/>
      <c r="G1295" s="47"/>
      <c r="H1295" s="47"/>
      <c r="I1295" s="51"/>
    </row>
    <row r="1296" spans="2:9" ht="20.100000000000001" customHeight="1" x14ac:dyDescent="0.25">
      <c r="B1296" s="42"/>
      <c r="C1296" s="43"/>
      <c r="D1296" s="47"/>
      <c r="E1296" s="48"/>
      <c r="F1296" s="44"/>
      <c r="G1296" s="47"/>
      <c r="H1296" s="47"/>
      <c r="I1296" s="51"/>
    </row>
    <row r="1297" spans="2:9" ht="20.100000000000001" customHeight="1" x14ac:dyDescent="0.25">
      <c r="B1297" s="42"/>
      <c r="C1297" s="43"/>
      <c r="D1297" s="47"/>
      <c r="E1297" s="48"/>
      <c r="F1297" s="44"/>
      <c r="G1297" s="47"/>
      <c r="H1297" s="47"/>
      <c r="I1297" s="51"/>
    </row>
    <row r="1298" spans="2:9" ht="20.100000000000001" customHeight="1" x14ac:dyDescent="0.25">
      <c r="B1298" s="42"/>
      <c r="C1298" s="43"/>
      <c r="D1298" s="47"/>
      <c r="E1298" s="48"/>
      <c r="F1298" s="44"/>
      <c r="G1298" s="47"/>
      <c r="H1298" s="47"/>
      <c r="I1298" s="51"/>
    </row>
    <row r="1299" spans="2:9" ht="20.100000000000001" customHeight="1" x14ac:dyDescent="0.25">
      <c r="B1299" s="42"/>
      <c r="C1299" s="43"/>
      <c r="D1299" s="47"/>
      <c r="E1299" s="48"/>
      <c r="F1299" s="44"/>
      <c r="G1299" s="47"/>
      <c r="H1299" s="47"/>
      <c r="I1299" s="51"/>
    </row>
    <row r="1300" spans="2:9" ht="20.100000000000001" customHeight="1" x14ac:dyDescent="0.25">
      <c r="B1300" s="42"/>
      <c r="C1300" s="43"/>
      <c r="D1300" s="47"/>
      <c r="E1300" s="48"/>
      <c r="F1300" s="44"/>
      <c r="G1300" s="47"/>
      <c r="H1300" s="47"/>
      <c r="I1300" s="51"/>
    </row>
    <row r="1301" spans="2:9" ht="20.100000000000001" customHeight="1" x14ac:dyDescent="0.25">
      <c r="B1301" s="42"/>
      <c r="C1301" s="43"/>
      <c r="D1301" s="47"/>
      <c r="E1301" s="48"/>
      <c r="F1301" s="44"/>
      <c r="G1301" s="47"/>
      <c r="H1301" s="47"/>
      <c r="I1301" s="51"/>
    </row>
    <row r="1302" spans="2:9" ht="20.100000000000001" customHeight="1" x14ac:dyDescent="0.25">
      <c r="B1302" s="42"/>
      <c r="C1302" s="43"/>
      <c r="D1302" s="47"/>
      <c r="E1302" s="48"/>
      <c r="F1302" s="44"/>
      <c r="G1302" s="47"/>
      <c r="H1302" s="47"/>
      <c r="I1302" s="51"/>
    </row>
    <row r="1303" spans="2:9" ht="20.100000000000001" customHeight="1" x14ac:dyDescent="0.25">
      <c r="B1303" s="42"/>
      <c r="C1303" s="43"/>
      <c r="D1303" s="47"/>
      <c r="E1303" s="48"/>
      <c r="F1303" s="44"/>
      <c r="G1303" s="47"/>
      <c r="H1303" s="47"/>
      <c r="I1303" s="51"/>
    </row>
    <row r="1304" spans="2:9" ht="20.100000000000001" customHeight="1" x14ac:dyDescent="0.25">
      <c r="B1304" s="42"/>
      <c r="C1304" s="43"/>
      <c r="D1304" s="47"/>
      <c r="E1304" s="48"/>
      <c r="F1304" s="44"/>
      <c r="G1304" s="47"/>
      <c r="H1304" s="47"/>
      <c r="I1304" s="51"/>
    </row>
    <row r="1305" spans="2:9" ht="20.100000000000001" customHeight="1" x14ac:dyDescent="0.25">
      <c r="B1305" s="42"/>
      <c r="C1305" s="43"/>
      <c r="D1305" s="47"/>
      <c r="E1305" s="48"/>
      <c r="F1305" s="44"/>
      <c r="G1305" s="47"/>
      <c r="H1305" s="47"/>
      <c r="I1305" s="51"/>
    </row>
    <row r="1306" spans="2:9" ht="20.100000000000001" customHeight="1" x14ac:dyDescent="0.25">
      <c r="B1306" s="42"/>
      <c r="C1306" s="43"/>
      <c r="D1306" s="47"/>
      <c r="E1306" s="48"/>
      <c r="F1306" s="44"/>
      <c r="G1306" s="47"/>
      <c r="H1306" s="47"/>
      <c r="I1306" s="51"/>
    </row>
    <row r="1307" spans="2:9" ht="20.100000000000001" customHeight="1" x14ac:dyDescent="0.25">
      <c r="B1307" s="42"/>
      <c r="C1307" s="43"/>
      <c r="D1307" s="47"/>
      <c r="E1307" s="48"/>
      <c r="F1307" s="44"/>
      <c r="G1307" s="47"/>
      <c r="H1307" s="47"/>
      <c r="I1307" s="51"/>
    </row>
    <row r="1308" spans="2:9" ht="20.100000000000001" customHeight="1" x14ac:dyDescent="0.25">
      <c r="B1308" s="42"/>
      <c r="C1308" s="43"/>
      <c r="D1308" s="47"/>
      <c r="E1308" s="48"/>
      <c r="F1308" s="44"/>
      <c r="G1308" s="47"/>
      <c r="H1308" s="47"/>
      <c r="I1308" s="51"/>
    </row>
    <row r="1309" spans="2:9" ht="20.100000000000001" customHeight="1" x14ac:dyDescent="0.25">
      <c r="B1309" s="42"/>
      <c r="C1309" s="43"/>
      <c r="D1309" s="47"/>
      <c r="E1309" s="48"/>
      <c r="F1309" s="44"/>
      <c r="G1309" s="47"/>
      <c r="H1309" s="47"/>
      <c r="I1309" s="51"/>
    </row>
    <row r="1310" spans="2:9" ht="20.100000000000001" customHeight="1" x14ac:dyDescent="0.25">
      <c r="B1310" s="42"/>
      <c r="C1310" s="43"/>
      <c r="D1310" s="47"/>
      <c r="E1310" s="48"/>
      <c r="F1310" s="44"/>
      <c r="G1310" s="47"/>
      <c r="H1310" s="47"/>
      <c r="I1310" s="51"/>
    </row>
    <row r="1311" spans="2:9" ht="20.100000000000001" customHeight="1" x14ac:dyDescent="0.25">
      <c r="B1311" s="42"/>
      <c r="C1311" s="43"/>
      <c r="D1311" s="47"/>
      <c r="E1311" s="48"/>
      <c r="F1311" s="44"/>
      <c r="G1311" s="47"/>
      <c r="H1311" s="47"/>
      <c r="I1311" s="51"/>
    </row>
    <row r="1312" spans="2:9" ht="20.100000000000001" customHeight="1" x14ac:dyDescent="0.25">
      <c r="B1312" s="42"/>
      <c r="C1312" s="43"/>
      <c r="D1312" s="47"/>
      <c r="E1312" s="48"/>
      <c r="F1312" s="44"/>
      <c r="G1312" s="47"/>
      <c r="H1312" s="47"/>
      <c r="I1312" s="51"/>
    </row>
    <row r="1313" spans="2:9" ht="20.100000000000001" customHeight="1" x14ac:dyDescent="0.25">
      <c r="B1313" s="42"/>
      <c r="C1313" s="43"/>
      <c r="D1313" s="47"/>
      <c r="E1313" s="48"/>
      <c r="F1313" s="44"/>
      <c r="G1313" s="47"/>
      <c r="H1313" s="47"/>
      <c r="I1313" s="51"/>
    </row>
    <row r="1314" spans="2:9" ht="20.100000000000001" customHeight="1" x14ac:dyDescent="0.25">
      <c r="B1314" s="42"/>
      <c r="C1314" s="43"/>
      <c r="D1314" s="47"/>
      <c r="E1314" s="48"/>
      <c r="F1314" s="44"/>
      <c r="G1314" s="47"/>
      <c r="H1314" s="47"/>
      <c r="I1314" s="51"/>
    </row>
    <row r="1315" spans="2:9" ht="20.100000000000001" customHeight="1" x14ac:dyDescent="0.25">
      <c r="B1315" s="42"/>
      <c r="C1315" s="43"/>
      <c r="D1315" s="47"/>
      <c r="E1315" s="48"/>
      <c r="F1315" s="44"/>
      <c r="G1315" s="47"/>
      <c r="H1315" s="47"/>
      <c r="I1315" s="51"/>
    </row>
    <row r="1316" spans="2:9" ht="20.100000000000001" customHeight="1" x14ac:dyDescent="0.25">
      <c r="B1316" s="42"/>
      <c r="C1316" s="43"/>
      <c r="D1316" s="47"/>
      <c r="E1316" s="48"/>
      <c r="F1316" s="44"/>
      <c r="G1316" s="47"/>
      <c r="H1316" s="47"/>
      <c r="I1316" s="51"/>
    </row>
    <row r="1317" spans="2:9" ht="20.100000000000001" customHeight="1" x14ac:dyDescent="0.25">
      <c r="B1317" s="42"/>
      <c r="C1317" s="43"/>
      <c r="D1317" s="47"/>
      <c r="E1317" s="48"/>
      <c r="F1317" s="44"/>
      <c r="G1317" s="47"/>
      <c r="H1317" s="47"/>
      <c r="I1317" s="51"/>
    </row>
    <row r="1318" spans="2:9" ht="20.100000000000001" customHeight="1" x14ac:dyDescent="0.25">
      <c r="B1318" s="42"/>
      <c r="C1318" s="43"/>
      <c r="D1318" s="47"/>
      <c r="E1318" s="48"/>
      <c r="F1318" s="44"/>
      <c r="G1318" s="47"/>
      <c r="H1318" s="47"/>
      <c r="I1318" s="51"/>
    </row>
    <row r="1319" spans="2:9" ht="20.100000000000001" customHeight="1" x14ac:dyDescent="0.25">
      <c r="B1319" s="42"/>
      <c r="C1319" s="43"/>
      <c r="D1319" s="47"/>
      <c r="E1319" s="48"/>
      <c r="F1319" s="44"/>
      <c r="G1319" s="47"/>
      <c r="H1319" s="47"/>
      <c r="I1319" s="51"/>
    </row>
    <row r="1320" spans="2:9" ht="20.100000000000001" customHeight="1" x14ac:dyDescent="0.25">
      <c r="B1320" s="42"/>
      <c r="C1320" s="43"/>
      <c r="D1320" s="47"/>
      <c r="E1320" s="48"/>
      <c r="F1320" s="44"/>
      <c r="G1320" s="47"/>
      <c r="H1320" s="47"/>
      <c r="I1320" s="51"/>
    </row>
    <row r="1321" spans="2:9" ht="20.100000000000001" customHeight="1" x14ac:dyDescent="0.25">
      <c r="B1321" s="42"/>
      <c r="C1321" s="43"/>
      <c r="D1321" s="47"/>
      <c r="E1321" s="48"/>
      <c r="F1321" s="44"/>
      <c r="G1321" s="47"/>
      <c r="H1321" s="47"/>
      <c r="I1321" s="51"/>
    </row>
    <row r="1322" spans="2:9" ht="20.100000000000001" customHeight="1" x14ac:dyDescent="0.25">
      <c r="B1322" s="42"/>
      <c r="C1322" s="43"/>
      <c r="D1322" s="47"/>
      <c r="E1322" s="48"/>
      <c r="F1322" s="44"/>
      <c r="G1322" s="47"/>
      <c r="H1322" s="47"/>
      <c r="I1322" s="51"/>
    </row>
    <row r="1323" spans="2:9" ht="20.100000000000001" customHeight="1" x14ac:dyDescent="0.25">
      <c r="B1323" s="42"/>
      <c r="C1323" s="43"/>
      <c r="D1323" s="47"/>
      <c r="E1323" s="48"/>
      <c r="F1323" s="44"/>
      <c r="G1323" s="47"/>
      <c r="H1323" s="47"/>
      <c r="I1323" s="51"/>
    </row>
    <row r="1324" spans="2:9" ht="20.100000000000001" customHeight="1" x14ac:dyDescent="0.25">
      <c r="B1324" s="42"/>
      <c r="C1324" s="43"/>
      <c r="D1324" s="47"/>
      <c r="E1324" s="48"/>
      <c r="F1324" s="44"/>
      <c r="G1324" s="47"/>
      <c r="H1324" s="47"/>
      <c r="I1324" s="51"/>
    </row>
    <row r="1325" spans="2:9" ht="20.100000000000001" customHeight="1" x14ac:dyDescent="0.25">
      <c r="B1325" s="42"/>
      <c r="C1325" s="43"/>
      <c r="D1325" s="47"/>
      <c r="E1325" s="48"/>
      <c r="F1325" s="44"/>
      <c r="G1325" s="47"/>
      <c r="H1325" s="47"/>
      <c r="I1325" s="51"/>
    </row>
    <row r="1326" spans="2:9" ht="20.100000000000001" customHeight="1" x14ac:dyDescent="0.25">
      <c r="B1326" s="42"/>
      <c r="C1326" s="43"/>
      <c r="D1326" s="47"/>
      <c r="E1326" s="48"/>
      <c r="F1326" s="44"/>
      <c r="G1326" s="47"/>
      <c r="H1326" s="47"/>
      <c r="I1326" s="51"/>
    </row>
    <row r="1327" spans="2:9" ht="20.100000000000001" customHeight="1" x14ac:dyDescent="0.25">
      <c r="B1327" s="42"/>
      <c r="C1327" s="43"/>
      <c r="D1327" s="47"/>
      <c r="E1327" s="48"/>
      <c r="F1327" s="44"/>
      <c r="G1327" s="47"/>
      <c r="H1327" s="47"/>
      <c r="I1327" s="51"/>
    </row>
    <row r="1328" spans="2:9" ht="20.100000000000001" customHeight="1" x14ac:dyDescent="0.25">
      <c r="B1328" s="42"/>
      <c r="C1328" s="43"/>
      <c r="D1328" s="47"/>
      <c r="E1328" s="48"/>
      <c r="F1328" s="44"/>
      <c r="G1328" s="47"/>
      <c r="H1328" s="47"/>
      <c r="I1328" s="51"/>
    </row>
    <row r="1329" spans="2:9" ht="20.100000000000001" customHeight="1" x14ac:dyDescent="0.25">
      <c r="B1329" s="42"/>
      <c r="C1329" s="43"/>
      <c r="D1329" s="47"/>
      <c r="E1329" s="48"/>
      <c r="F1329" s="44"/>
      <c r="G1329" s="47"/>
      <c r="H1329" s="47"/>
      <c r="I1329" s="51"/>
    </row>
    <row r="1330" spans="2:9" ht="20.100000000000001" customHeight="1" x14ac:dyDescent="0.25">
      <c r="B1330" s="42"/>
      <c r="C1330" s="43"/>
      <c r="D1330" s="47"/>
      <c r="E1330" s="48"/>
      <c r="F1330" s="44"/>
      <c r="G1330" s="47"/>
      <c r="H1330" s="47"/>
      <c r="I1330" s="51"/>
    </row>
    <row r="1331" spans="2:9" ht="20.100000000000001" customHeight="1" x14ac:dyDescent="0.25">
      <c r="B1331" s="42"/>
      <c r="C1331" s="43"/>
      <c r="D1331" s="47"/>
      <c r="E1331" s="48"/>
      <c r="F1331" s="44"/>
      <c r="G1331" s="47"/>
      <c r="H1331" s="47"/>
      <c r="I1331" s="51"/>
    </row>
    <row r="1332" spans="2:9" ht="20.100000000000001" customHeight="1" x14ac:dyDescent="0.25">
      <c r="B1332" s="42"/>
      <c r="C1332" s="43"/>
      <c r="D1332" s="47"/>
      <c r="E1332" s="48"/>
      <c r="F1332" s="44"/>
      <c r="G1332" s="47"/>
      <c r="H1332" s="47"/>
      <c r="I1332" s="51"/>
    </row>
    <row r="1333" spans="2:9" ht="20.100000000000001" customHeight="1" x14ac:dyDescent="0.25">
      <c r="B1333" s="42"/>
      <c r="C1333" s="43"/>
      <c r="D1333" s="47"/>
      <c r="E1333" s="48"/>
      <c r="F1333" s="44"/>
      <c r="G1333" s="47"/>
      <c r="H1333" s="47"/>
      <c r="I1333" s="51"/>
    </row>
    <row r="1334" spans="2:9" ht="20.100000000000001" customHeight="1" x14ac:dyDescent="0.25">
      <c r="B1334" s="42"/>
      <c r="C1334" s="43"/>
      <c r="D1334" s="47"/>
      <c r="E1334" s="48"/>
      <c r="F1334" s="44"/>
      <c r="G1334" s="47"/>
      <c r="H1334" s="47"/>
      <c r="I1334" s="51"/>
    </row>
    <row r="1335" spans="2:9" ht="20.100000000000001" customHeight="1" x14ac:dyDescent="0.25">
      <c r="B1335" s="42"/>
      <c r="C1335" s="43"/>
      <c r="D1335" s="47"/>
      <c r="E1335" s="48"/>
      <c r="F1335" s="44"/>
      <c r="G1335" s="47"/>
      <c r="H1335" s="47"/>
      <c r="I1335" s="51"/>
    </row>
    <row r="1336" spans="2:9" ht="20.100000000000001" customHeight="1" x14ac:dyDescent="0.25">
      <c r="B1336" s="42"/>
      <c r="C1336" s="43"/>
      <c r="D1336" s="47"/>
      <c r="E1336" s="48"/>
      <c r="F1336" s="44"/>
      <c r="G1336" s="47"/>
      <c r="H1336" s="47"/>
      <c r="I1336" s="51"/>
    </row>
    <row r="1337" spans="2:9" ht="20.100000000000001" customHeight="1" x14ac:dyDescent="0.25">
      <c r="B1337" s="42"/>
      <c r="C1337" s="43"/>
      <c r="D1337" s="47"/>
      <c r="E1337" s="48"/>
      <c r="F1337" s="44"/>
      <c r="G1337" s="47"/>
      <c r="H1337" s="47"/>
      <c r="I1337" s="51"/>
    </row>
    <row r="1338" spans="2:9" ht="20.100000000000001" customHeight="1" x14ac:dyDescent="0.25">
      <c r="B1338" s="42"/>
      <c r="C1338" s="43"/>
      <c r="D1338" s="47"/>
      <c r="E1338" s="48"/>
      <c r="F1338" s="44"/>
      <c r="G1338" s="47"/>
      <c r="H1338" s="47"/>
      <c r="I1338" s="51"/>
    </row>
    <row r="1339" spans="2:9" ht="20.100000000000001" customHeight="1" x14ac:dyDescent="0.25">
      <c r="B1339" s="42"/>
      <c r="C1339" s="43"/>
      <c r="D1339" s="47"/>
      <c r="E1339" s="48"/>
      <c r="F1339" s="44"/>
      <c r="G1339" s="47"/>
      <c r="H1339" s="47"/>
      <c r="I1339" s="51"/>
    </row>
    <row r="1340" spans="2:9" ht="20.100000000000001" customHeight="1" x14ac:dyDescent="0.25">
      <c r="B1340" s="42"/>
      <c r="C1340" s="43"/>
      <c r="D1340" s="47"/>
      <c r="E1340" s="48"/>
      <c r="F1340" s="44"/>
      <c r="G1340" s="47"/>
      <c r="H1340" s="47"/>
      <c r="I1340" s="51"/>
    </row>
    <row r="1341" spans="2:9" ht="20.100000000000001" customHeight="1" x14ac:dyDescent="0.25">
      <c r="B1341" s="42"/>
      <c r="C1341" s="43"/>
      <c r="D1341" s="47"/>
      <c r="E1341" s="48"/>
      <c r="F1341" s="44"/>
      <c r="G1341" s="47"/>
      <c r="H1341" s="47"/>
      <c r="I1341" s="51"/>
    </row>
    <row r="1342" spans="2:9" ht="20.100000000000001" customHeight="1" x14ac:dyDescent="0.25">
      <c r="B1342" s="42"/>
      <c r="C1342" s="43"/>
      <c r="D1342" s="47"/>
      <c r="E1342" s="48"/>
      <c r="F1342" s="44"/>
      <c r="G1342" s="47"/>
      <c r="H1342" s="47"/>
      <c r="I1342" s="51"/>
    </row>
    <row r="1343" spans="2:9" ht="20.100000000000001" customHeight="1" x14ac:dyDescent="0.25">
      <c r="B1343" s="42"/>
      <c r="C1343" s="43"/>
      <c r="D1343" s="47"/>
      <c r="E1343" s="48"/>
      <c r="F1343" s="44"/>
      <c r="G1343" s="47"/>
      <c r="H1343" s="47"/>
      <c r="I1343" s="51"/>
    </row>
    <row r="1344" spans="2:9" ht="20.100000000000001" customHeight="1" x14ac:dyDescent="0.25">
      <c r="B1344" s="42"/>
      <c r="C1344" s="43"/>
      <c r="D1344" s="47"/>
      <c r="E1344" s="48"/>
      <c r="F1344" s="44"/>
      <c r="G1344" s="47"/>
      <c r="H1344" s="47"/>
      <c r="I1344" s="51"/>
    </row>
    <row r="1345" spans="2:9" ht="20.100000000000001" customHeight="1" x14ac:dyDescent="0.25">
      <c r="B1345" s="42"/>
      <c r="C1345" s="43"/>
      <c r="D1345" s="47"/>
      <c r="E1345" s="48"/>
      <c r="F1345" s="44"/>
      <c r="G1345" s="47"/>
      <c r="H1345" s="47"/>
      <c r="I1345" s="51"/>
    </row>
    <row r="1346" spans="2:9" ht="20.100000000000001" customHeight="1" x14ac:dyDescent="0.25">
      <c r="B1346" s="42"/>
      <c r="C1346" s="43"/>
      <c r="D1346" s="47"/>
      <c r="E1346" s="48"/>
      <c r="F1346" s="44"/>
      <c r="G1346" s="47"/>
      <c r="H1346" s="47"/>
      <c r="I1346" s="51"/>
    </row>
    <row r="1347" spans="2:9" ht="20.100000000000001" customHeight="1" x14ac:dyDescent="0.25">
      <c r="B1347" s="42"/>
      <c r="C1347" s="43"/>
      <c r="D1347" s="47"/>
      <c r="E1347" s="48"/>
      <c r="F1347" s="44"/>
      <c r="G1347" s="47"/>
      <c r="H1347" s="47"/>
      <c r="I1347" s="51"/>
    </row>
    <row r="1348" spans="2:9" ht="20.100000000000001" customHeight="1" x14ac:dyDescent="0.25">
      <c r="B1348" s="42"/>
      <c r="C1348" s="43"/>
      <c r="D1348" s="47"/>
      <c r="E1348" s="48"/>
      <c r="F1348" s="44"/>
      <c r="G1348" s="47"/>
      <c r="H1348" s="47"/>
      <c r="I1348" s="51"/>
    </row>
    <row r="1349" spans="2:9" ht="20.100000000000001" customHeight="1" x14ac:dyDescent="0.25">
      <c r="B1349" s="42"/>
      <c r="C1349" s="43"/>
      <c r="D1349" s="47"/>
      <c r="E1349" s="48"/>
      <c r="F1349" s="44"/>
      <c r="G1349" s="47"/>
      <c r="H1349" s="47"/>
      <c r="I1349" s="51"/>
    </row>
    <row r="1350" spans="2:9" ht="20.100000000000001" customHeight="1" x14ac:dyDescent="0.25">
      <c r="B1350" s="42"/>
      <c r="C1350" s="43"/>
      <c r="D1350" s="47"/>
      <c r="E1350" s="48"/>
      <c r="F1350" s="44"/>
      <c r="G1350" s="47"/>
      <c r="H1350" s="47"/>
      <c r="I1350" s="51"/>
    </row>
    <row r="1351" spans="2:9" ht="20.100000000000001" customHeight="1" x14ac:dyDescent="0.25">
      <c r="B1351" s="42"/>
      <c r="C1351" s="43"/>
      <c r="D1351" s="47"/>
      <c r="E1351" s="48"/>
      <c r="F1351" s="44"/>
      <c r="G1351" s="47"/>
      <c r="H1351" s="47"/>
      <c r="I1351" s="51"/>
    </row>
    <row r="1352" spans="2:9" ht="20.100000000000001" customHeight="1" x14ac:dyDescent="0.25">
      <c r="B1352" s="42"/>
      <c r="C1352" s="43"/>
      <c r="D1352" s="47"/>
      <c r="E1352" s="48"/>
      <c r="F1352" s="44"/>
      <c r="G1352" s="47"/>
      <c r="H1352" s="47"/>
      <c r="I1352" s="51"/>
    </row>
    <row r="1353" spans="2:9" ht="20.100000000000001" customHeight="1" x14ac:dyDescent="0.25">
      <c r="B1353" s="42"/>
      <c r="C1353" s="43"/>
      <c r="D1353" s="47"/>
      <c r="E1353" s="48"/>
      <c r="F1353" s="44"/>
      <c r="G1353" s="47"/>
      <c r="H1353" s="47"/>
      <c r="I1353" s="51"/>
    </row>
    <row r="1354" spans="2:9" ht="20.100000000000001" customHeight="1" x14ac:dyDescent="0.25">
      <c r="B1354" s="42"/>
      <c r="C1354" s="43"/>
      <c r="D1354" s="47"/>
      <c r="E1354" s="48"/>
      <c r="F1354" s="44"/>
      <c r="G1354" s="47"/>
      <c r="H1354" s="47"/>
      <c r="I1354" s="51"/>
    </row>
    <row r="1355" spans="2:9" ht="20.100000000000001" customHeight="1" x14ac:dyDescent="0.25">
      <c r="B1355" s="42"/>
      <c r="C1355" s="43"/>
      <c r="D1355" s="47"/>
      <c r="E1355" s="48"/>
      <c r="F1355" s="44"/>
      <c r="G1355" s="47"/>
      <c r="H1355" s="47"/>
      <c r="I1355" s="51"/>
    </row>
    <row r="1356" spans="2:9" ht="20.100000000000001" customHeight="1" x14ac:dyDescent="0.25">
      <c r="B1356" s="42"/>
      <c r="C1356" s="43"/>
      <c r="D1356" s="47"/>
      <c r="E1356" s="48"/>
      <c r="F1356" s="44"/>
      <c r="G1356" s="47"/>
      <c r="H1356" s="47"/>
      <c r="I1356" s="51"/>
    </row>
    <row r="1357" spans="2:9" ht="20.100000000000001" customHeight="1" x14ac:dyDescent="0.25">
      <c r="B1357" s="42"/>
      <c r="C1357" s="43"/>
      <c r="D1357" s="47"/>
      <c r="E1357" s="48"/>
      <c r="F1357" s="44"/>
      <c r="G1357" s="47"/>
      <c r="H1357" s="47"/>
      <c r="I1357" s="51"/>
    </row>
    <row r="1358" spans="2:9" ht="20.100000000000001" customHeight="1" x14ac:dyDescent="0.25">
      <c r="B1358" s="42"/>
      <c r="C1358" s="43"/>
      <c r="D1358" s="47"/>
      <c r="E1358" s="48"/>
      <c r="F1358" s="44"/>
      <c r="G1358" s="47"/>
      <c r="H1358" s="47"/>
      <c r="I1358" s="51"/>
    </row>
    <row r="1359" spans="2:9" ht="20.100000000000001" customHeight="1" x14ac:dyDescent="0.25">
      <c r="B1359" s="42"/>
      <c r="C1359" s="43"/>
      <c r="D1359" s="47"/>
      <c r="E1359" s="48"/>
      <c r="F1359" s="44"/>
      <c r="G1359" s="47"/>
      <c r="H1359" s="47"/>
      <c r="I1359" s="51"/>
    </row>
    <row r="1360" spans="2:9" ht="20.100000000000001" customHeight="1" x14ac:dyDescent="0.25">
      <c r="B1360" s="42"/>
      <c r="C1360" s="43"/>
      <c r="D1360" s="47"/>
      <c r="E1360" s="48"/>
      <c r="F1360" s="44"/>
      <c r="G1360" s="47"/>
      <c r="H1360" s="47"/>
      <c r="I1360" s="51"/>
    </row>
    <row r="1361" spans="2:9" ht="20.100000000000001" customHeight="1" x14ac:dyDescent="0.25">
      <c r="B1361" s="42"/>
      <c r="C1361" s="43"/>
      <c r="D1361" s="47"/>
      <c r="E1361" s="48"/>
      <c r="F1361" s="44"/>
      <c r="G1361" s="47"/>
      <c r="H1361" s="47"/>
      <c r="I1361" s="51"/>
    </row>
    <row r="1362" spans="2:9" ht="20.100000000000001" customHeight="1" x14ac:dyDescent="0.25">
      <c r="B1362" s="42"/>
      <c r="C1362" s="43"/>
      <c r="D1362" s="47"/>
      <c r="E1362" s="48"/>
      <c r="F1362" s="44"/>
      <c r="G1362" s="47"/>
      <c r="H1362" s="47"/>
      <c r="I1362" s="51"/>
    </row>
    <row r="1363" spans="2:9" ht="20.100000000000001" customHeight="1" x14ac:dyDescent="0.25">
      <c r="B1363" s="42"/>
      <c r="C1363" s="43"/>
      <c r="D1363" s="47"/>
      <c r="E1363" s="48"/>
      <c r="F1363" s="44"/>
      <c r="G1363" s="47"/>
      <c r="H1363" s="47"/>
      <c r="I1363" s="51"/>
    </row>
    <row r="1364" spans="2:9" ht="20.100000000000001" customHeight="1" x14ac:dyDescent="0.25">
      <c r="B1364" s="42"/>
      <c r="C1364" s="43"/>
      <c r="D1364" s="47"/>
      <c r="E1364" s="48"/>
      <c r="F1364" s="44"/>
      <c r="G1364" s="47"/>
      <c r="H1364" s="47"/>
      <c r="I1364" s="51"/>
    </row>
    <row r="1365" spans="2:9" ht="20.100000000000001" customHeight="1" x14ac:dyDescent="0.25">
      <c r="B1365" s="42"/>
      <c r="C1365" s="43"/>
      <c r="D1365" s="47"/>
      <c r="E1365" s="48"/>
      <c r="F1365" s="44"/>
      <c r="G1365" s="47"/>
      <c r="H1365" s="47"/>
      <c r="I1365" s="51"/>
    </row>
    <row r="1366" spans="2:9" ht="20.100000000000001" customHeight="1" x14ac:dyDescent="0.25">
      <c r="B1366" s="42"/>
      <c r="C1366" s="43"/>
      <c r="D1366" s="47"/>
      <c r="E1366" s="48"/>
      <c r="F1366" s="44"/>
      <c r="G1366" s="47"/>
      <c r="H1366" s="47"/>
      <c r="I1366" s="51"/>
    </row>
    <row r="1367" spans="2:9" ht="20.100000000000001" customHeight="1" x14ac:dyDescent="0.25">
      <c r="B1367" s="42"/>
      <c r="C1367" s="43"/>
      <c r="D1367" s="47"/>
      <c r="E1367" s="48"/>
      <c r="F1367" s="44"/>
      <c r="G1367" s="47"/>
      <c r="H1367" s="47"/>
      <c r="I1367" s="51"/>
    </row>
    <row r="1368" spans="2:9" ht="20.100000000000001" customHeight="1" x14ac:dyDescent="0.25">
      <c r="B1368" s="42"/>
      <c r="C1368" s="43"/>
      <c r="D1368" s="47"/>
      <c r="E1368" s="48"/>
      <c r="F1368" s="44"/>
      <c r="G1368" s="47"/>
      <c r="H1368" s="47"/>
      <c r="I1368" s="51"/>
    </row>
    <row r="1369" spans="2:9" ht="20.100000000000001" customHeight="1" x14ac:dyDescent="0.25">
      <c r="B1369" s="42"/>
      <c r="C1369" s="43"/>
      <c r="D1369" s="47"/>
      <c r="E1369" s="48"/>
      <c r="F1369" s="44"/>
      <c r="G1369" s="47"/>
      <c r="H1369" s="47"/>
      <c r="I1369" s="51"/>
    </row>
    <row r="1370" spans="2:9" ht="20.100000000000001" customHeight="1" x14ac:dyDescent="0.25">
      <c r="B1370" s="42"/>
      <c r="C1370" s="43"/>
      <c r="D1370" s="47"/>
      <c r="E1370" s="48"/>
      <c r="F1370" s="44"/>
      <c r="G1370" s="47"/>
      <c r="H1370" s="47"/>
      <c r="I1370" s="51"/>
    </row>
    <row r="1371" spans="2:9" ht="20.100000000000001" customHeight="1" x14ac:dyDescent="0.25">
      <c r="B1371" s="42"/>
      <c r="C1371" s="43"/>
      <c r="D1371" s="47"/>
      <c r="E1371" s="48"/>
      <c r="F1371" s="44"/>
      <c r="G1371" s="47"/>
      <c r="H1371" s="47"/>
      <c r="I1371" s="51"/>
    </row>
    <row r="1372" spans="2:9" ht="20.100000000000001" customHeight="1" x14ac:dyDescent="0.25">
      <c r="B1372" s="42"/>
      <c r="C1372" s="43"/>
      <c r="D1372" s="47"/>
      <c r="E1372" s="48"/>
      <c r="F1372" s="44"/>
      <c r="G1372" s="47"/>
      <c r="H1372" s="47"/>
      <c r="I1372" s="51"/>
    </row>
    <row r="1373" spans="2:9" ht="20.100000000000001" customHeight="1" x14ac:dyDescent="0.25">
      <c r="B1373" s="42"/>
      <c r="C1373" s="43"/>
      <c r="D1373" s="47"/>
      <c r="E1373" s="48"/>
      <c r="F1373" s="44"/>
      <c r="G1373" s="47"/>
      <c r="H1373" s="47"/>
      <c r="I1373" s="51"/>
    </row>
    <row r="1374" spans="2:9" ht="20.100000000000001" customHeight="1" x14ac:dyDescent="0.25">
      <c r="B1374" s="42"/>
      <c r="C1374" s="43"/>
      <c r="D1374" s="47"/>
      <c r="E1374" s="48"/>
      <c r="F1374" s="44"/>
      <c r="G1374" s="47"/>
      <c r="H1374" s="47"/>
      <c r="I1374" s="51"/>
    </row>
    <row r="1375" spans="2:9" ht="20.100000000000001" customHeight="1" x14ac:dyDescent="0.25">
      <c r="B1375" s="42"/>
      <c r="C1375" s="43"/>
      <c r="D1375" s="47"/>
      <c r="E1375" s="48"/>
      <c r="F1375" s="44"/>
      <c r="G1375" s="47"/>
      <c r="H1375" s="47"/>
      <c r="I1375" s="51"/>
    </row>
    <row r="1376" spans="2:9" ht="20.100000000000001" customHeight="1" x14ac:dyDescent="0.25">
      <c r="B1376" s="42"/>
      <c r="C1376" s="43"/>
      <c r="D1376" s="47"/>
      <c r="E1376" s="48"/>
      <c r="F1376" s="44"/>
      <c r="G1376" s="47"/>
      <c r="H1376" s="47"/>
      <c r="I1376" s="51"/>
    </row>
    <row r="1377" spans="2:9" ht="20.100000000000001" customHeight="1" x14ac:dyDescent="0.25">
      <c r="B1377" s="42"/>
      <c r="C1377" s="43"/>
      <c r="D1377" s="47"/>
      <c r="E1377" s="48"/>
      <c r="F1377" s="44"/>
      <c r="G1377" s="47"/>
      <c r="H1377" s="47"/>
      <c r="I1377" s="51"/>
    </row>
    <row r="1378" spans="2:9" ht="20.100000000000001" customHeight="1" x14ac:dyDescent="0.25">
      <c r="B1378" s="42"/>
      <c r="C1378" s="43"/>
      <c r="D1378" s="47"/>
      <c r="E1378" s="48"/>
      <c r="F1378" s="44"/>
      <c r="G1378" s="47"/>
      <c r="H1378" s="47"/>
      <c r="I1378" s="51"/>
    </row>
    <row r="1379" spans="2:9" ht="20.100000000000001" customHeight="1" x14ac:dyDescent="0.25">
      <c r="B1379" s="42"/>
      <c r="C1379" s="43"/>
      <c r="D1379" s="47"/>
      <c r="E1379" s="48"/>
      <c r="F1379" s="44"/>
      <c r="G1379" s="47"/>
      <c r="H1379" s="47"/>
      <c r="I1379" s="51"/>
    </row>
    <row r="1380" spans="2:9" ht="20.100000000000001" customHeight="1" x14ac:dyDescent="0.25">
      <c r="B1380" s="42"/>
      <c r="C1380" s="43"/>
      <c r="D1380" s="47"/>
      <c r="E1380" s="48"/>
      <c r="F1380" s="44"/>
      <c r="G1380" s="47"/>
      <c r="H1380" s="47"/>
      <c r="I1380" s="51"/>
    </row>
    <row r="1381" spans="2:9" ht="20.100000000000001" customHeight="1" x14ac:dyDescent="0.25">
      <c r="B1381" s="42"/>
      <c r="C1381" s="43"/>
      <c r="D1381" s="47"/>
      <c r="E1381" s="48"/>
      <c r="F1381" s="44"/>
      <c r="G1381" s="47"/>
      <c r="H1381" s="47"/>
      <c r="I1381" s="51"/>
    </row>
    <row r="1382" spans="2:9" ht="20.100000000000001" customHeight="1" x14ac:dyDescent="0.25">
      <c r="B1382" s="42"/>
      <c r="C1382" s="43"/>
      <c r="D1382" s="47"/>
      <c r="E1382" s="48"/>
      <c r="F1382" s="44"/>
      <c r="G1382" s="47"/>
      <c r="H1382" s="47"/>
      <c r="I1382" s="51"/>
    </row>
    <row r="1383" spans="2:9" ht="20.100000000000001" customHeight="1" x14ac:dyDescent="0.25">
      <c r="B1383" s="42"/>
      <c r="C1383" s="43"/>
      <c r="D1383" s="47"/>
      <c r="E1383" s="48"/>
      <c r="F1383" s="44"/>
      <c r="G1383" s="47"/>
      <c r="H1383" s="47"/>
      <c r="I1383" s="51"/>
    </row>
    <row r="1384" spans="2:9" ht="20.100000000000001" customHeight="1" x14ac:dyDescent="0.25">
      <c r="B1384" s="42"/>
      <c r="C1384" s="43"/>
      <c r="D1384" s="47"/>
      <c r="E1384" s="48"/>
      <c r="F1384" s="44"/>
      <c r="G1384" s="47"/>
      <c r="H1384" s="47"/>
      <c r="I1384" s="51"/>
    </row>
    <row r="1385" spans="2:9" ht="20.100000000000001" customHeight="1" x14ac:dyDescent="0.25">
      <c r="B1385" s="42"/>
      <c r="C1385" s="43"/>
      <c r="D1385" s="47"/>
      <c r="E1385" s="48"/>
      <c r="F1385" s="44"/>
      <c r="G1385" s="47"/>
      <c r="H1385" s="47"/>
      <c r="I1385" s="51"/>
    </row>
    <row r="1386" spans="2:9" ht="20.100000000000001" customHeight="1" x14ac:dyDescent="0.25">
      <c r="B1386" s="42"/>
      <c r="C1386" s="43"/>
      <c r="D1386" s="47"/>
      <c r="E1386" s="48"/>
      <c r="F1386" s="44"/>
      <c r="G1386" s="47"/>
      <c r="H1386" s="47"/>
      <c r="I1386" s="51"/>
    </row>
    <row r="1387" spans="2:9" ht="20.100000000000001" customHeight="1" x14ac:dyDescent="0.25">
      <c r="B1387" s="42"/>
      <c r="C1387" s="43"/>
      <c r="D1387" s="47"/>
      <c r="E1387" s="48"/>
      <c r="F1387" s="44"/>
      <c r="G1387" s="47"/>
      <c r="H1387" s="47"/>
      <c r="I1387" s="51"/>
    </row>
    <row r="1388" spans="2:9" ht="20.100000000000001" customHeight="1" x14ac:dyDescent="0.25">
      <c r="B1388" s="42"/>
      <c r="C1388" s="43"/>
      <c r="D1388" s="47"/>
      <c r="E1388" s="48"/>
      <c r="F1388" s="44"/>
      <c r="G1388" s="47"/>
      <c r="H1388" s="47"/>
      <c r="I1388" s="51"/>
    </row>
    <row r="1389" spans="2:9" ht="20.100000000000001" customHeight="1" x14ac:dyDescent="0.25">
      <c r="B1389" s="42"/>
      <c r="C1389" s="43"/>
      <c r="D1389" s="47"/>
      <c r="E1389" s="48"/>
      <c r="F1389" s="44"/>
      <c r="G1389" s="47"/>
      <c r="H1389" s="47"/>
      <c r="I1389" s="51"/>
    </row>
    <row r="1390" spans="2:9" ht="20.100000000000001" customHeight="1" x14ac:dyDescent="0.25">
      <c r="B1390" s="42"/>
      <c r="C1390" s="43"/>
      <c r="D1390" s="47"/>
      <c r="E1390" s="48"/>
      <c r="F1390" s="44"/>
      <c r="G1390" s="47"/>
      <c r="H1390" s="47"/>
      <c r="I1390" s="51"/>
    </row>
    <row r="1391" spans="2:9" ht="20.100000000000001" customHeight="1" x14ac:dyDescent="0.25">
      <c r="B1391" s="42"/>
      <c r="C1391" s="43"/>
      <c r="D1391" s="47"/>
      <c r="E1391" s="48"/>
      <c r="F1391" s="44"/>
      <c r="G1391" s="47"/>
      <c r="H1391" s="47"/>
      <c r="I1391" s="51"/>
    </row>
    <row r="1392" spans="2:9" ht="20.100000000000001" customHeight="1" x14ac:dyDescent="0.25">
      <c r="B1392" s="42"/>
      <c r="C1392" s="43"/>
      <c r="D1392" s="47"/>
      <c r="E1392" s="48"/>
      <c r="F1392" s="44"/>
      <c r="G1392" s="47"/>
      <c r="H1392" s="47"/>
      <c r="I1392" s="51"/>
    </row>
    <row r="1393" spans="2:9" ht="20.100000000000001" customHeight="1" x14ac:dyDescent="0.25">
      <c r="B1393" s="42"/>
      <c r="C1393" s="43"/>
      <c r="D1393" s="47"/>
      <c r="E1393" s="48"/>
      <c r="F1393" s="44"/>
      <c r="G1393" s="47"/>
      <c r="H1393" s="47"/>
      <c r="I1393" s="51"/>
    </row>
    <row r="1394" spans="2:9" ht="20.100000000000001" customHeight="1" x14ac:dyDescent="0.25">
      <c r="B1394" s="42"/>
      <c r="C1394" s="43"/>
      <c r="D1394" s="47"/>
      <c r="E1394" s="48"/>
      <c r="F1394" s="44"/>
      <c r="G1394" s="47"/>
      <c r="H1394" s="47"/>
      <c r="I1394" s="51"/>
    </row>
    <row r="1395" spans="2:9" ht="20.100000000000001" customHeight="1" x14ac:dyDescent="0.25">
      <c r="B1395" s="42"/>
      <c r="C1395" s="43"/>
      <c r="D1395" s="47"/>
      <c r="E1395" s="48"/>
      <c r="F1395" s="44"/>
      <c r="G1395" s="47"/>
      <c r="H1395" s="47"/>
      <c r="I1395" s="51"/>
    </row>
    <row r="1396" spans="2:9" ht="20.100000000000001" customHeight="1" x14ac:dyDescent="0.25">
      <c r="B1396" s="42"/>
      <c r="C1396" s="43"/>
      <c r="D1396" s="47"/>
      <c r="E1396" s="48"/>
      <c r="F1396" s="44"/>
      <c r="G1396" s="47"/>
      <c r="H1396" s="47"/>
      <c r="I1396" s="51"/>
    </row>
    <row r="1397" spans="2:9" ht="20.100000000000001" customHeight="1" x14ac:dyDescent="0.25">
      <c r="B1397" s="42"/>
      <c r="C1397" s="43"/>
      <c r="D1397" s="47"/>
      <c r="E1397" s="48"/>
      <c r="F1397" s="44"/>
      <c r="G1397" s="47"/>
      <c r="H1397" s="47"/>
      <c r="I1397" s="51"/>
    </row>
    <row r="1398" spans="2:9" ht="20.100000000000001" customHeight="1" x14ac:dyDescent="0.25">
      <c r="B1398" s="42"/>
      <c r="C1398" s="43"/>
      <c r="D1398" s="47"/>
      <c r="E1398" s="48"/>
      <c r="F1398" s="44"/>
      <c r="G1398" s="47"/>
      <c r="H1398" s="47"/>
      <c r="I1398" s="51"/>
    </row>
    <row r="1399" spans="2:9" ht="20.100000000000001" customHeight="1" x14ac:dyDescent="0.25">
      <c r="B1399" s="42"/>
      <c r="C1399" s="43"/>
      <c r="D1399" s="47"/>
      <c r="E1399" s="48"/>
      <c r="F1399" s="44"/>
      <c r="G1399" s="47"/>
      <c r="H1399" s="47"/>
      <c r="I1399" s="51"/>
    </row>
    <row r="1400" spans="2:9" ht="20.100000000000001" customHeight="1" x14ac:dyDescent="0.25">
      <c r="B1400" s="42"/>
      <c r="C1400" s="43"/>
      <c r="D1400" s="47"/>
      <c r="E1400" s="48"/>
      <c r="F1400" s="44"/>
      <c r="G1400" s="47"/>
      <c r="H1400" s="47"/>
      <c r="I1400" s="51"/>
    </row>
    <row r="1401" spans="2:9" ht="20.100000000000001" customHeight="1" x14ac:dyDescent="0.25">
      <c r="B1401" s="42"/>
      <c r="C1401" s="43"/>
      <c r="D1401" s="47"/>
      <c r="E1401" s="48"/>
      <c r="F1401" s="44"/>
      <c r="G1401" s="47"/>
      <c r="H1401" s="47"/>
      <c r="I1401" s="51"/>
    </row>
    <row r="1402" spans="2:9" ht="20.100000000000001" customHeight="1" x14ac:dyDescent="0.25">
      <c r="B1402" s="42"/>
      <c r="C1402" s="43"/>
      <c r="D1402" s="47"/>
      <c r="E1402" s="48"/>
      <c r="F1402" s="44"/>
      <c r="G1402" s="47"/>
      <c r="H1402" s="47"/>
      <c r="I1402" s="51"/>
    </row>
    <row r="1403" spans="2:9" ht="20.100000000000001" customHeight="1" x14ac:dyDescent="0.25">
      <c r="B1403" s="42"/>
      <c r="C1403" s="43"/>
      <c r="D1403" s="47"/>
      <c r="E1403" s="48"/>
      <c r="F1403" s="44"/>
      <c r="G1403" s="47"/>
      <c r="H1403" s="47"/>
      <c r="I1403" s="51"/>
    </row>
    <row r="1404" spans="2:9" ht="20.100000000000001" customHeight="1" x14ac:dyDescent="0.25">
      <c r="B1404" s="42"/>
      <c r="C1404" s="43"/>
      <c r="D1404" s="47"/>
      <c r="E1404" s="48"/>
      <c r="F1404" s="44"/>
      <c r="G1404" s="47"/>
      <c r="H1404" s="47"/>
      <c r="I1404" s="51"/>
    </row>
    <row r="1405" spans="2:9" ht="20.100000000000001" customHeight="1" x14ac:dyDescent="0.25">
      <c r="B1405" s="42"/>
      <c r="C1405" s="43"/>
      <c r="D1405" s="47"/>
      <c r="E1405" s="48"/>
      <c r="F1405" s="44"/>
      <c r="G1405" s="47"/>
      <c r="H1405" s="47"/>
      <c r="I1405" s="51"/>
    </row>
    <row r="1406" spans="2:9" ht="20.100000000000001" customHeight="1" x14ac:dyDescent="0.25">
      <c r="B1406" s="42"/>
      <c r="C1406" s="43"/>
      <c r="D1406" s="47"/>
      <c r="E1406" s="48"/>
      <c r="F1406" s="44"/>
      <c r="G1406" s="47"/>
      <c r="H1406" s="47"/>
      <c r="I1406" s="51"/>
    </row>
    <row r="1407" spans="2:9" ht="20.100000000000001" customHeight="1" x14ac:dyDescent="0.25">
      <c r="B1407" s="42"/>
      <c r="C1407" s="43"/>
      <c r="D1407" s="47"/>
      <c r="E1407" s="48"/>
      <c r="F1407" s="44"/>
      <c r="G1407" s="47"/>
      <c r="H1407" s="47"/>
      <c r="I1407" s="51"/>
    </row>
    <row r="1408" spans="2:9" ht="20.100000000000001" customHeight="1" x14ac:dyDescent="0.25">
      <c r="B1408" s="42"/>
      <c r="C1408" s="43"/>
      <c r="D1408" s="47"/>
      <c r="E1408" s="48"/>
      <c r="F1408" s="44"/>
      <c r="G1408" s="47"/>
      <c r="H1408" s="47"/>
      <c r="I1408" s="51"/>
    </row>
    <row r="1409" spans="2:9" ht="20.100000000000001" customHeight="1" x14ac:dyDescent="0.25">
      <c r="B1409" s="42"/>
      <c r="C1409" s="43"/>
      <c r="D1409" s="47"/>
      <c r="E1409" s="48"/>
      <c r="F1409" s="44"/>
      <c r="G1409" s="47"/>
      <c r="H1409" s="47"/>
      <c r="I1409" s="51"/>
    </row>
    <row r="1410" spans="2:9" ht="20.100000000000001" customHeight="1" x14ac:dyDescent="0.25">
      <c r="B1410" s="42"/>
      <c r="C1410" s="43"/>
      <c r="D1410" s="47"/>
      <c r="E1410" s="48"/>
      <c r="F1410" s="44"/>
      <c r="G1410" s="47"/>
      <c r="H1410" s="47"/>
      <c r="I1410" s="51"/>
    </row>
    <row r="1411" spans="2:9" ht="20.100000000000001" customHeight="1" x14ac:dyDescent="0.25">
      <c r="B1411" s="42"/>
      <c r="C1411" s="43"/>
      <c r="D1411" s="47"/>
      <c r="E1411" s="48"/>
      <c r="F1411" s="44"/>
      <c r="G1411" s="47"/>
      <c r="H1411" s="47"/>
      <c r="I1411" s="51"/>
    </row>
    <row r="1412" spans="2:9" ht="20.100000000000001" customHeight="1" x14ac:dyDescent="0.25">
      <c r="B1412" s="42"/>
      <c r="C1412" s="43"/>
      <c r="D1412" s="47"/>
      <c r="E1412" s="48"/>
      <c r="F1412" s="44"/>
      <c r="G1412" s="47"/>
      <c r="H1412" s="47"/>
      <c r="I1412" s="51"/>
    </row>
    <row r="1413" spans="2:9" ht="20.100000000000001" customHeight="1" x14ac:dyDescent="0.25">
      <c r="B1413" s="42"/>
      <c r="C1413" s="43"/>
      <c r="D1413" s="47"/>
      <c r="E1413" s="48"/>
      <c r="F1413" s="44"/>
      <c r="G1413" s="47"/>
      <c r="H1413" s="47"/>
      <c r="I1413" s="51"/>
    </row>
    <row r="1414" spans="2:9" ht="20.100000000000001" customHeight="1" x14ac:dyDescent="0.25">
      <c r="B1414" s="42"/>
      <c r="C1414" s="43"/>
      <c r="D1414" s="47"/>
      <c r="E1414" s="48"/>
      <c r="F1414" s="44"/>
      <c r="G1414" s="47"/>
      <c r="H1414" s="47"/>
      <c r="I1414" s="51"/>
    </row>
    <row r="1415" spans="2:9" ht="20.100000000000001" customHeight="1" x14ac:dyDescent="0.25">
      <c r="B1415" s="42"/>
      <c r="C1415" s="43"/>
      <c r="D1415" s="47"/>
      <c r="E1415" s="48"/>
      <c r="F1415" s="44"/>
      <c r="G1415" s="47"/>
      <c r="H1415" s="47"/>
      <c r="I1415" s="51"/>
    </row>
    <row r="1416" spans="2:9" ht="20.100000000000001" customHeight="1" x14ac:dyDescent="0.25">
      <c r="B1416" s="42"/>
      <c r="C1416" s="43"/>
      <c r="D1416" s="47"/>
      <c r="E1416" s="48"/>
      <c r="F1416" s="44"/>
      <c r="G1416" s="47"/>
      <c r="H1416" s="47"/>
      <c r="I1416" s="51"/>
    </row>
    <row r="1417" spans="2:9" ht="20.100000000000001" customHeight="1" x14ac:dyDescent="0.25">
      <c r="B1417" s="42"/>
      <c r="C1417" s="43"/>
      <c r="D1417" s="47"/>
      <c r="E1417" s="48"/>
      <c r="F1417" s="44"/>
      <c r="G1417" s="47"/>
      <c r="H1417" s="47"/>
      <c r="I1417" s="51"/>
    </row>
    <row r="1418" spans="2:9" ht="20.100000000000001" customHeight="1" x14ac:dyDescent="0.25">
      <c r="B1418" s="42"/>
      <c r="C1418" s="43"/>
      <c r="D1418" s="47"/>
      <c r="E1418" s="48"/>
      <c r="F1418" s="44"/>
      <c r="G1418" s="47"/>
      <c r="H1418" s="47"/>
      <c r="I1418" s="51"/>
    </row>
    <row r="1419" spans="2:9" ht="20.100000000000001" customHeight="1" x14ac:dyDescent="0.25">
      <c r="B1419" s="42"/>
      <c r="C1419" s="43"/>
      <c r="D1419" s="47"/>
      <c r="E1419" s="48"/>
      <c r="F1419" s="44"/>
      <c r="G1419" s="47"/>
      <c r="H1419" s="47"/>
      <c r="I1419" s="51"/>
    </row>
    <row r="1420" spans="2:9" ht="20.100000000000001" customHeight="1" x14ac:dyDescent="0.25">
      <c r="B1420" s="42"/>
      <c r="C1420" s="43"/>
      <c r="D1420" s="47"/>
      <c r="E1420" s="48"/>
      <c r="F1420" s="44"/>
      <c r="G1420" s="47"/>
      <c r="H1420" s="47"/>
      <c r="I1420" s="51"/>
    </row>
    <row r="1421" spans="2:9" ht="20.100000000000001" customHeight="1" x14ac:dyDescent="0.25">
      <c r="B1421" s="42"/>
      <c r="C1421" s="43"/>
      <c r="D1421" s="47"/>
      <c r="E1421" s="48"/>
      <c r="F1421" s="44"/>
      <c r="G1421" s="47"/>
      <c r="H1421" s="47"/>
      <c r="I1421" s="51"/>
    </row>
    <row r="1422" spans="2:9" ht="20.100000000000001" customHeight="1" x14ac:dyDescent="0.25">
      <c r="B1422" s="42"/>
      <c r="C1422" s="43"/>
      <c r="D1422" s="47"/>
      <c r="E1422" s="48"/>
      <c r="F1422" s="44"/>
      <c r="G1422" s="47"/>
      <c r="H1422" s="47"/>
      <c r="I1422" s="51"/>
    </row>
    <row r="1423" spans="2:9" ht="20.100000000000001" customHeight="1" x14ac:dyDescent="0.25">
      <c r="B1423" s="42"/>
      <c r="C1423" s="43"/>
      <c r="D1423" s="47"/>
      <c r="E1423" s="48"/>
      <c r="F1423" s="44"/>
      <c r="G1423" s="47"/>
      <c r="H1423" s="47"/>
      <c r="I1423" s="51"/>
    </row>
    <row r="1424" spans="2:9" ht="20.100000000000001" customHeight="1" x14ac:dyDescent="0.25">
      <c r="B1424" s="42"/>
      <c r="C1424" s="43"/>
      <c r="D1424" s="47"/>
      <c r="E1424" s="48"/>
      <c r="F1424" s="44"/>
      <c r="G1424" s="47"/>
      <c r="H1424" s="47"/>
      <c r="I1424" s="51"/>
    </row>
    <row r="1425" spans="2:9" ht="20.100000000000001" customHeight="1" x14ac:dyDescent="0.25">
      <c r="B1425" s="42"/>
      <c r="C1425" s="43"/>
      <c r="D1425" s="47"/>
      <c r="E1425" s="48"/>
      <c r="F1425" s="44"/>
      <c r="G1425" s="47"/>
      <c r="H1425" s="47"/>
      <c r="I1425" s="51"/>
    </row>
    <row r="1426" spans="2:9" ht="20.100000000000001" customHeight="1" x14ac:dyDescent="0.25">
      <c r="B1426" s="42"/>
      <c r="C1426" s="43"/>
      <c r="D1426" s="47"/>
      <c r="E1426" s="48"/>
      <c r="F1426" s="44"/>
      <c r="G1426" s="47"/>
      <c r="H1426" s="47"/>
      <c r="I1426" s="51"/>
    </row>
    <row r="1427" spans="2:9" ht="20.100000000000001" customHeight="1" x14ac:dyDescent="0.25">
      <c r="B1427" s="42"/>
      <c r="C1427" s="43"/>
      <c r="D1427" s="47"/>
      <c r="E1427" s="48"/>
      <c r="F1427" s="44"/>
      <c r="G1427" s="47"/>
      <c r="H1427" s="47"/>
      <c r="I1427" s="51"/>
    </row>
    <row r="1428" spans="2:9" ht="20.100000000000001" customHeight="1" x14ac:dyDescent="0.25">
      <c r="B1428" s="42"/>
      <c r="C1428" s="43"/>
      <c r="D1428" s="47"/>
      <c r="E1428" s="48"/>
      <c r="F1428" s="44"/>
      <c r="G1428" s="47"/>
      <c r="H1428" s="47"/>
      <c r="I1428" s="51"/>
    </row>
    <row r="1429" spans="2:9" ht="20.100000000000001" customHeight="1" x14ac:dyDescent="0.25">
      <c r="B1429" s="42"/>
      <c r="C1429" s="43"/>
      <c r="D1429" s="47"/>
      <c r="E1429" s="48"/>
      <c r="F1429" s="44"/>
      <c r="G1429" s="47"/>
      <c r="H1429" s="47"/>
      <c r="I1429" s="51"/>
    </row>
    <row r="1430" spans="2:9" ht="20.100000000000001" customHeight="1" x14ac:dyDescent="0.25">
      <c r="B1430" s="42"/>
      <c r="C1430" s="43"/>
      <c r="D1430" s="47"/>
      <c r="E1430" s="48"/>
      <c r="F1430" s="44"/>
      <c r="G1430" s="47"/>
      <c r="H1430" s="47"/>
      <c r="I1430" s="51"/>
    </row>
    <row r="1431" spans="2:9" ht="20.100000000000001" customHeight="1" x14ac:dyDescent="0.25">
      <c r="B1431" s="42"/>
      <c r="C1431" s="43"/>
      <c r="D1431" s="47"/>
      <c r="E1431" s="48"/>
      <c r="F1431" s="44"/>
      <c r="G1431" s="47"/>
      <c r="H1431" s="47"/>
      <c r="I1431" s="51"/>
    </row>
    <row r="1432" spans="2:9" ht="20.100000000000001" customHeight="1" x14ac:dyDescent="0.25">
      <c r="B1432" s="42"/>
      <c r="C1432" s="43"/>
      <c r="D1432" s="47"/>
      <c r="E1432" s="48"/>
      <c r="F1432" s="44"/>
      <c r="G1432" s="47"/>
      <c r="H1432" s="47"/>
      <c r="I1432" s="51"/>
    </row>
    <row r="1433" spans="2:9" ht="20.100000000000001" customHeight="1" x14ac:dyDescent="0.25">
      <c r="B1433" s="42"/>
      <c r="C1433" s="43"/>
      <c r="D1433" s="47"/>
      <c r="E1433" s="48"/>
      <c r="F1433" s="44"/>
      <c r="G1433" s="47"/>
      <c r="H1433" s="47"/>
      <c r="I1433" s="51"/>
    </row>
    <row r="1434" spans="2:9" ht="20.100000000000001" customHeight="1" x14ac:dyDescent="0.25">
      <c r="B1434" s="42"/>
      <c r="C1434" s="43"/>
      <c r="D1434" s="47"/>
      <c r="E1434" s="48"/>
      <c r="F1434" s="44"/>
      <c r="G1434" s="47"/>
      <c r="H1434" s="47"/>
      <c r="I1434" s="51"/>
    </row>
    <row r="1435" spans="2:9" ht="20.100000000000001" customHeight="1" x14ac:dyDescent="0.25">
      <c r="B1435" s="42"/>
      <c r="C1435" s="43"/>
      <c r="D1435" s="47"/>
      <c r="E1435" s="48"/>
      <c r="F1435" s="44"/>
      <c r="G1435" s="47"/>
      <c r="H1435" s="47"/>
      <c r="I1435" s="51"/>
    </row>
    <row r="1436" spans="2:9" ht="20.100000000000001" customHeight="1" x14ac:dyDescent="0.25">
      <c r="B1436" s="42"/>
      <c r="C1436" s="43"/>
      <c r="D1436" s="47"/>
      <c r="E1436" s="48"/>
      <c r="F1436" s="44"/>
      <c r="G1436" s="47"/>
      <c r="H1436" s="47"/>
      <c r="I1436" s="51"/>
    </row>
    <row r="1437" spans="2:9" ht="20.100000000000001" customHeight="1" x14ac:dyDescent="0.25">
      <c r="B1437" s="42"/>
      <c r="C1437" s="43"/>
      <c r="D1437" s="47"/>
      <c r="E1437" s="48"/>
      <c r="F1437" s="44"/>
      <c r="G1437" s="47"/>
      <c r="H1437" s="47"/>
      <c r="I1437" s="51"/>
    </row>
    <row r="1438" spans="2:9" ht="20.100000000000001" customHeight="1" x14ac:dyDescent="0.25">
      <c r="B1438" s="42"/>
      <c r="C1438" s="43"/>
      <c r="D1438" s="47"/>
      <c r="E1438" s="48"/>
      <c r="F1438" s="44"/>
      <c r="G1438" s="47"/>
      <c r="H1438" s="47"/>
      <c r="I1438" s="51"/>
    </row>
    <row r="1439" spans="2:9" ht="20.100000000000001" customHeight="1" x14ac:dyDescent="0.25">
      <c r="B1439" s="42"/>
      <c r="C1439" s="43"/>
      <c r="D1439" s="47"/>
      <c r="E1439" s="48"/>
      <c r="F1439" s="44"/>
      <c r="G1439" s="47"/>
      <c r="H1439" s="47"/>
      <c r="I1439" s="51"/>
    </row>
    <row r="1440" spans="2:9" ht="20.100000000000001" customHeight="1" x14ac:dyDescent="0.25">
      <c r="B1440" s="42"/>
      <c r="C1440" s="43"/>
      <c r="D1440" s="47"/>
      <c r="E1440" s="48"/>
      <c r="F1440" s="44"/>
      <c r="G1440" s="47"/>
      <c r="H1440" s="47"/>
      <c r="I1440" s="51"/>
    </row>
    <row r="1441" spans="2:9" ht="20.100000000000001" customHeight="1" x14ac:dyDescent="0.25">
      <c r="B1441" s="42"/>
      <c r="C1441" s="43"/>
      <c r="D1441" s="47"/>
      <c r="E1441" s="48"/>
      <c r="F1441" s="44"/>
      <c r="G1441" s="47"/>
      <c r="H1441" s="47"/>
      <c r="I1441" s="51"/>
    </row>
    <row r="1442" spans="2:9" ht="20.100000000000001" customHeight="1" x14ac:dyDescent="0.25">
      <c r="B1442" s="42"/>
      <c r="C1442" s="43"/>
      <c r="D1442" s="47"/>
      <c r="E1442" s="48"/>
      <c r="F1442" s="44"/>
      <c r="G1442" s="47"/>
      <c r="H1442" s="47"/>
      <c r="I1442" s="51"/>
    </row>
    <row r="1443" spans="2:9" ht="20.100000000000001" customHeight="1" x14ac:dyDescent="0.25">
      <c r="B1443" s="42"/>
      <c r="C1443" s="43"/>
      <c r="D1443" s="47"/>
      <c r="E1443" s="48"/>
      <c r="F1443" s="44"/>
      <c r="G1443" s="47"/>
      <c r="H1443" s="47"/>
      <c r="I1443" s="51"/>
    </row>
    <row r="1444" spans="2:9" ht="20.100000000000001" customHeight="1" x14ac:dyDescent="0.25">
      <c r="B1444" s="42"/>
      <c r="C1444" s="43"/>
      <c r="D1444" s="47"/>
      <c r="E1444" s="48"/>
      <c r="F1444" s="44"/>
      <c r="G1444" s="47"/>
      <c r="H1444" s="47"/>
      <c r="I1444" s="51"/>
    </row>
    <row r="1445" spans="2:9" ht="20.100000000000001" customHeight="1" x14ac:dyDescent="0.25">
      <c r="B1445" s="42"/>
      <c r="C1445" s="43"/>
      <c r="D1445" s="47"/>
      <c r="E1445" s="48"/>
      <c r="F1445" s="44"/>
      <c r="G1445" s="47"/>
      <c r="H1445" s="47"/>
      <c r="I1445" s="51"/>
    </row>
    <row r="1446" spans="2:9" ht="20.100000000000001" customHeight="1" x14ac:dyDescent="0.25">
      <c r="B1446" s="42"/>
      <c r="C1446" s="43"/>
      <c r="D1446" s="47"/>
      <c r="E1446" s="48"/>
      <c r="F1446" s="44"/>
      <c r="G1446" s="47"/>
      <c r="H1446" s="47"/>
      <c r="I1446" s="51"/>
    </row>
    <row r="1447" spans="2:9" ht="20.100000000000001" customHeight="1" x14ac:dyDescent="0.25">
      <c r="B1447" s="42"/>
      <c r="C1447" s="43"/>
      <c r="D1447" s="47"/>
      <c r="E1447" s="48"/>
      <c r="F1447" s="44"/>
      <c r="G1447" s="47"/>
      <c r="H1447" s="47"/>
      <c r="I1447" s="51"/>
    </row>
    <row r="1448" spans="2:9" ht="20.100000000000001" customHeight="1" x14ac:dyDescent="0.25">
      <c r="B1448" s="42"/>
      <c r="C1448" s="43"/>
      <c r="D1448" s="47"/>
      <c r="E1448" s="48"/>
      <c r="F1448" s="44"/>
      <c r="G1448" s="47"/>
      <c r="H1448" s="47"/>
      <c r="I1448" s="51"/>
    </row>
    <row r="1449" spans="2:9" ht="20.100000000000001" customHeight="1" x14ac:dyDescent="0.25">
      <c r="B1449" s="42"/>
      <c r="C1449" s="43"/>
      <c r="D1449" s="47"/>
      <c r="E1449" s="48"/>
      <c r="F1449" s="44"/>
      <c r="G1449" s="47"/>
      <c r="H1449" s="47"/>
      <c r="I1449" s="51"/>
    </row>
    <row r="1450" spans="2:9" ht="20.100000000000001" customHeight="1" x14ac:dyDescent="0.25">
      <c r="B1450" s="42"/>
      <c r="C1450" s="43"/>
      <c r="D1450" s="47"/>
      <c r="E1450" s="48"/>
      <c r="F1450" s="44"/>
      <c r="G1450" s="47"/>
      <c r="H1450" s="47"/>
      <c r="I1450" s="51"/>
    </row>
    <row r="1451" spans="2:9" ht="20.100000000000001" customHeight="1" x14ac:dyDescent="0.25">
      <c r="B1451" s="42"/>
      <c r="C1451" s="43"/>
      <c r="D1451" s="47"/>
      <c r="E1451" s="48"/>
      <c r="F1451" s="44"/>
      <c r="G1451" s="47"/>
      <c r="H1451" s="47"/>
      <c r="I1451" s="51"/>
    </row>
    <row r="1452" spans="2:9" ht="20.100000000000001" customHeight="1" x14ac:dyDescent="0.25">
      <c r="B1452" s="42"/>
      <c r="C1452" s="43"/>
      <c r="D1452" s="47"/>
      <c r="E1452" s="48"/>
      <c r="F1452" s="44"/>
      <c r="G1452" s="47"/>
      <c r="H1452" s="47"/>
      <c r="I1452" s="51"/>
    </row>
    <row r="1453" spans="2:9" ht="20.100000000000001" customHeight="1" x14ac:dyDescent="0.25">
      <c r="B1453" s="42"/>
      <c r="C1453" s="43"/>
      <c r="D1453" s="47"/>
      <c r="E1453" s="48"/>
      <c r="F1453" s="44"/>
      <c r="G1453" s="47"/>
      <c r="H1453" s="47"/>
      <c r="I1453" s="51"/>
    </row>
    <row r="1454" spans="2:9" ht="20.100000000000001" customHeight="1" x14ac:dyDescent="0.25">
      <c r="B1454" s="42"/>
      <c r="C1454" s="43"/>
      <c r="D1454" s="47"/>
      <c r="E1454" s="48"/>
      <c r="F1454" s="44"/>
      <c r="G1454" s="47"/>
      <c r="H1454" s="47"/>
      <c r="I1454" s="51"/>
    </row>
    <row r="1455" spans="2:9" ht="20.100000000000001" customHeight="1" x14ac:dyDescent="0.25">
      <c r="B1455" s="42"/>
      <c r="C1455" s="43"/>
      <c r="D1455" s="47"/>
      <c r="E1455" s="48"/>
      <c r="F1455" s="44"/>
      <c r="G1455" s="47"/>
      <c r="H1455" s="47"/>
      <c r="I1455" s="51"/>
    </row>
    <row r="1456" spans="2:9" ht="20.100000000000001" customHeight="1" x14ac:dyDescent="0.25">
      <c r="B1456" s="42"/>
      <c r="C1456" s="43"/>
      <c r="D1456" s="47"/>
      <c r="E1456" s="48"/>
      <c r="F1456" s="44"/>
      <c r="G1456" s="47"/>
      <c r="H1456" s="47"/>
      <c r="I1456" s="51"/>
    </row>
    <row r="1457" spans="2:9" ht="20.100000000000001" customHeight="1" x14ac:dyDescent="0.25">
      <c r="B1457" s="42"/>
      <c r="C1457" s="43"/>
      <c r="D1457" s="47"/>
      <c r="E1457" s="48"/>
      <c r="F1457" s="44"/>
      <c r="G1457" s="47"/>
      <c r="H1457" s="47"/>
      <c r="I1457" s="51"/>
    </row>
    <row r="1458" spans="2:9" ht="20.100000000000001" customHeight="1" x14ac:dyDescent="0.25">
      <c r="B1458" s="42"/>
      <c r="C1458" s="43"/>
      <c r="D1458" s="47"/>
      <c r="E1458" s="48"/>
      <c r="F1458" s="44"/>
      <c r="G1458" s="47"/>
      <c r="H1458" s="47"/>
      <c r="I1458" s="51"/>
    </row>
    <row r="1459" spans="2:9" ht="20.100000000000001" customHeight="1" x14ac:dyDescent="0.25">
      <c r="B1459" s="42"/>
      <c r="C1459" s="43"/>
      <c r="D1459" s="47"/>
      <c r="E1459" s="48"/>
      <c r="F1459" s="44"/>
      <c r="G1459" s="47"/>
      <c r="H1459" s="47"/>
      <c r="I1459" s="51"/>
    </row>
    <row r="1460" spans="2:9" ht="20.100000000000001" customHeight="1" x14ac:dyDescent="0.25">
      <c r="B1460" s="42"/>
      <c r="C1460" s="43"/>
      <c r="D1460" s="47"/>
      <c r="E1460" s="48"/>
      <c r="F1460" s="44"/>
      <c r="G1460" s="47"/>
      <c r="H1460" s="47"/>
      <c r="I1460" s="51"/>
    </row>
    <row r="1461" spans="2:9" ht="20.100000000000001" customHeight="1" x14ac:dyDescent="0.25">
      <c r="B1461" s="42"/>
      <c r="C1461" s="43"/>
      <c r="D1461" s="47"/>
      <c r="E1461" s="48"/>
      <c r="F1461" s="44"/>
      <c r="G1461" s="47"/>
      <c r="H1461" s="47"/>
      <c r="I1461" s="51"/>
    </row>
    <row r="1462" spans="2:9" ht="20.100000000000001" customHeight="1" x14ac:dyDescent="0.25">
      <c r="B1462" s="42"/>
      <c r="C1462" s="43"/>
      <c r="D1462" s="47"/>
      <c r="E1462" s="48"/>
      <c r="F1462" s="44"/>
      <c r="G1462" s="47"/>
      <c r="H1462" s="47"/>
      <c r="I1462" s="51"/>
    </row>
    <row r="1463" spans="2:9" ht="20.100000000000001" customHeight="1" x14ac:dyDescent="0.25">
      <c r="B1463" s="42"/>
      <c r="C1463" s="43"/>
      <c r="D1463" s="47"/>
      <c r="E1463" s="48"/>
      <c r="F1463" s="44"/>
      <c r="G1463" s="47"/>
      <c r="H1463" s="47"/>
      <c r="I1463" s="51"/>
    </row>
    <row r="1464" spans="2:9" ht="20.100000000000001" customHeight="1" x14ac:dyDescent="0.25">
      <c r="B1464" s="42"/>
      <c r="C1464" s="43"/>
      <c r="D1464" s="47"/>
      <c r="E1464" s="48"/>
      <c r="F1464" s="44"/>
      <c r="G1464" s="47"/>
      <c r="H1464" s="47"/>
      <c r="I1464" s="51"/>
    </row>
    <row r="1465" spans="2:9" ht="20.100000000000001" customHeight="1" x14ac:dyDescent="0.25">
      <c r="B1465" s="42"/>
      <c r="C1465" s="43"/>
      <c r="D1465" s="47"/>
      <c r="E1465" s="48"/>
      <c r="F1465" s="44"/>
      <c r="G1465" s="47"/>
      <c r="H1465" s="47"/>
      <c r="I1465" s="51"/>
    </row>
    <row r="1466" spans="2:9" ht="20.100000000000001" customHeight="1" x14ac:dyDescent="0.25">
      <c r="B1466" s="42"/>
      <c r="C1466" s="43"/>
      <c r="D1466" s="47"/>
      <c r="E1466" s="48"/>
      <c r="F1466" s="44"/>
      <c r="G1466" s="47"/>
      <c r="H1466" s="47"/>
      <c r="I1466" s="51"/>
    </row>
    <row r="1467" spans="2:9" ht="20.100000000000001" customHeight="1" x14ac:dyDescent="0.25">
      <c r="B1467" s="42"/>
      <c r="C1467" s="43"/>
      <c r="D1467" s="47"/>
      <c r="E1467" s="48"/>
      <c r="F1467" s="44"/>
      <c r="G1467" s="47"/>
      <c r="H1467" s="47"/>
      <c r="I1467" s="51"/>
    </row>
    <row r="1468" spans="2:9" ht="20.100000000000001" customHeight="1" x14ac:dyDescent="0.25">
      <c r="B1468" s="42"/>
      <c r="C1468" s="43"/>
      <c r="D1468" s="47"/>
      <c r="E1468" s="48"/>
      <c r="F1468" s="44"/>
      <c r="G1468" s="47"/>
      <c r="H1468" s="47"/>
      <c r="I1468" s="51"/>
    </row>
    <row r="1469" spans="2:9" ht="20.100000000000001" customHeight="1" x14ac:dyDescent="0.25">
      <c r="B1469" s="42"/>
      <c r="C1469" s="43"/>
      <c r="D1469" s="47"/>
      <c r="E1469" s="48"/>
      <c r="F1469" s="44"/>
      <c r="G1469" s="47"/>
      <c r="H1469" s="47"/>
      <c r="I1469" s="51"/>
    </row>
    <row r="1470" spans="2:9" ht="20.100000000000001" customHeight="1" x14ac:dyDescent="0.25">
      <c r="B1470" s="42"/>
      <c r="C1470" s="43"/>
      <c r="D1470" s="47"/>
      <c r="E1470" s="48"/>
      <c r="F1470" s="44"/>
      <c r="G1470" s="47"/>
      <c r="H1470" s="47"/>
      <c r="I1470" s="51"/>
    </row>
    <row r="1471" spans="2:9" ht="20.100000000000001" customHeight="1" x14ac:dyDescent="0.25">
      <c r="B1471" s="42"/>
      <c r="C1471" s="43"/>
      <c r="D1471" s="47"/>
      <c r="E1471" s="48"/>
      <c r="F1471" s="44"/>
      <c r="G1471" s="47"/>
      <c r="H1471" s="47"/>
      <c r="I1471" s="51"/>
    </row>
    <row r="1472" spans="2:9" ht="20.100000000000001" customHeight="1" x14ac:dyDescent="0.25">
      <c r="B1472" s="42"/>
      <c r="C1472" s="43"/>
      <c r="D1472" s="47"/>
      <c r="E1472" s="48"/>
      <c r="F1472" s="44"/>
      <c r="G1472" s="47"/>
      <c r="H1472" s="47"/>
      <c r="I1472" s="51"/>
    </row>
    <row r="1473" spans="2:9" ht="20.100000000000001" customHeight="1" x14ac:dyDescent="0.25">
      <c r="B1473" s="42"/>
      <c r="C1473" s="43"/>
      <c r="D1473" s="47"/>
      <c r="E1473" s="48"/>
      <c r="F1473" s="44"/>
      <c r="G1473" s="47"/>
      <c r="H1473" s="47"/>
      <c r="I1473" s="51"/>
    </row>
    <row r="1474" spans="2:9" ht="20.100000000000001" customHeight="1" x14ac:dyDescent="0.25">
      <c r="B1474" s="42"/>
      <c r="C1474" s="43"/>
      <c r="D1474" s="47"/>
      <c r="E1474" s="48"/>
      <c r="F1474" s="44"/>
      <c r="G1474" s="47"/>
      <c r="H1474" s="47"/>
      <c r="I1474" s="51"/>
    </row>
    <row r="1475" spans="2:9" ht="20.100000000000001" customHeight="1" x14ac:dyDescent="0.25">
      <c r="B1475" s="42"/>
      <c r="C1475" s="43"/>
      <c r="D1475" s="47"/>
      <c r="E1475" s="48"/>
      <c r="F1475" s="44"/>
      <c r="G1475" s="47"/>
      <c r="H1475" s="47"/>
      <c r="I1475" s="51"/>
    </row>
    <row r="1476" spans="2:9" ht="20.100000000000001" customHeight="1" x14ac:dyDescent="0.25">
      <c r="B1476" s="42"/>
      <c r="C1476" s="43"/>
      <c r="D1476" s="47"/>
      <c r="E1476" s="48"/>
      <c r="F1476" s="44"/>
      <c r="G1476" s="47"/>
      <c r="H1476" s="47"/>
      <c r="I1476" s="51"/>
    </row>
    <row r="1477" spans="2:9" ht="20.100000000000001" customHeight="1" x14ac:dyDescent="0.25">
      <c r="B1477" s="42"/>
      <c r="C1477" s="43"/>
      <c r="D1477" s="47"/>
      <c r="E1477" s="48"/>
      <c r="F1477" s="44"/>
      <c r="G1477" s="47"/>
      <c r="H1477" s="47"/>
      <c r="I1477" s="51"/>
    </row>
    <row r="1478" spans="2:9" ht="20.100000000000001" customHeight="1" x14ac:dyDescent="0.25">
      <c r="B1478" s="42"/>
      <c r="C1478" s="43"/>
      <c r="D1478" s="47"/>
      <c r="E1478" s="48"/>
      <c r="F1478" s="44"/>
      <c r="G1478" s="47"/>
      <c r="H1478" s="47"/>
      <c r="I1478" s="51"/>
    </row>
    <row r="1479" spans="2:9" ht="20.100000000000001" customHeight="1" x14ac:dyDescent="0.25">
      <c r="B1479" s="42"/>
      <c r="C1479" s="43"/>
      <c r="D1479" s="47"/>
      <c r="E1479" s="48"/>
      <c r="F1479" s="44"/>
      <c r="G1479" s="47"/>
      <c r="H1479" s="47"/>
      <c r="I1479" s="51"/>
    </row>
    <row r="1480" spans="2:9" ht="20.100000000000001" customHeight="1" x14ac:dyDescent="0.25">
      <c r="B1480" s="42"/>
      <c r="C1480" s="43"/>
      <c r="D1480" s="47"/>
      <c r="E1480" s="48"/>
      <c r="F1480" s="44"/>
      <c r="G1480" s="47"/>
      <c r="H1480" s="47"/>
      <c r="I1480" s="51"/>
    </row>
    <row r="1481" spans="2:9" ht="20.100000000000001" customHeight="1" x14ac:dyDescent="0.25">
      <c r="B1481" s="42"/>
      <c r="C1481" s="43"/>
      <c r="D1481" s="47"/>
      <c r="E1481" s="48"/>
      <c r="F1481" s="44"/>
      <c r="G1481" s="47"/>
      <c r="H1481" s="47"/>
      <c r="I1481" s="51"/>
    </row>
    <row r="1482" spans="2:9" ht="20.100000000000001" customHeight="1" x14ac:dyDescent="0.25">
      <c r="B1482" s="42"/>
      <c r="C1482" s="43"/>
      <c r="D1482" s="47"/>
      <c r="E1482" s="48"/>
      <c r="F1482" s="44"/>
      <c r="G1482" s="47"/>
      <c r="H1482" s="47"/>
      <c r="I1482" s="51"/>
    </row>
    <row r="1483" spans="2:9" ht="20.100000000000001" customHeight="1" x14ac:dyDescent="0.25">
      <c r="B1483" s="42"/>
      <c r="C1483" s="43"/>
      <c r="D1483" s="47"/>
      <c r="E1483" s="48"/>
      <c r="F1483" s="44"/>
      <c r="G1483" s="47"/>
      <c r="H1483" s="47"/>
      <c r="I1483" s="51"/>
    </row>
    <row r="1484" spans="2:9" ht="20.100000000000001" customHeight="1" x14ac:dyDescent="0.25">
      <c r="B1484" s="42"/>
      <c r="C1484" s="43"/>
      <c r="D1484" s="47"/>
      <c r="E1484" s="48"/>
      <c r="F1484" s="44"/>
      <c r="G1484" s="47"/>
      <c r="H1484" s="47"/>
      <c r="I1484" s="51"/>
    </row>
    <row r="1485" spans="2:9" ht="20.100000000000001" customHeight="1" x14ac:dyDescent="0.25">
      <c r="B1485" s="42"/>
      <c r="C1485" s="43"/>
      <c r="D1485" s="47"/>
      <c r="E1485" s="48"/>
      <c r="F1485" s="44"/>
      <c r="G1485" s="47"/>
      <c r="H1485" s="47"/>
      <c r="I1485" s="51"/>
    </row>
    <row r="1486" spans="2:9" ht="20.100000000000001" customHeight="1" x14ac:dyDescent="0.25">
      <c r="B1486" s="42"/>
      <c r="C1486" s="43"/>
      <c r="D1486" s="47"/>
      <c r="E1486" s="48"/>
      <c r="F1486" s="44"/>
      <c r="G1486" s="47"/>
      <c r="H1486" s="47"/>
      <c r="I1486" s="51"/>
    </row>
    <row r="1487" spans="2:9" ht="20.100000000000001" customHeight="1" x14ac:dyDescent="0.25">
      <c r="B1487" s="42"/>
      <c r="C1487" s="43"/>
      <c r="D1487" s="47"/>
      <c r="E1487" s="48"/>
      <c r="F1487" s="44"/>
      <c r="G1487" s="47"/>
      <c r="H1487" s="47"/>
      <c r="I1487" s="51"/>
    </row>
    <row r="1488" spans="2:9" ht="20.100000000000001" customHeight="1" x14ac:dyDescent="0.25">
      <c r="B1488" s="42"/>
      <c r="C1488" s="43"/>
      <c r="D1488" s="47"/>
      <c r="E1488" s="48"/>
      <c r="F1488" s="44"/>
      <c r="G1488" s="47"/>
      <c r="H1488" s="47"/>
      <c r="I1488" s="51"/>
    </row>
    <row r="1489" spans="2:9" ht="20.100000000000001" customHeight="1" x14ac:dyDescent="0.25">
      <c r="B1489" s="42"/>
      <c r="C1489" s="43"/>
      <c r="D1489" s="47"/>
      <c r="E1489" s="48"/>
      <c r="F1489" s="44"/>
      <c r="G1489" s="47"/>
      <c r="H1489" s="47"/>
      <c r="I1489" s="51"/>
    </row>
    <row r="1490" spans="2:9" ht="20.100000000000001" customHeight="1" x14ac:dyDescent="0.25">
      <c r="B1490" s="42"/>
      <c r="C1490" s="43"/>
      <c r="D1490" s="47"/>
      <c r="E1490" s="48"/>
      <c r="F1490" s="44"/>
      <c r="G1490" s="47"/>
      <c r="H1490" s="47"/>
      <c r="I1490" s="51"/>
    </row>
    <row r="1491" spans="2:9" ht="20.100000000000001" customHeight="1" x14ac:dyDescent="0.25">
      <c r="B1491" s="42"/>
      <c r="C1491" s="43"/>
      <c r="D1491" s="47"/>
      <c r="E1491" s="48"/>
      <c r="F1491" s="44"/>
      <c r="G1491" s="47"/>
      <c r="H1491" s="47"/>
      <c r="I1491" s="51"/>
    </row>
    <row r="1492" spans="2:9" ht="20.100000000000001" customHeight="1" x14ac:dyDescent="0.25">
      <c r="B1492" s="42"/>
      <c r="C1492" s="43"/>
      <c r="D1492" s="47"/>
      <c r="E1492" s="48"/>
      <c r="F1492" s="44"/>
      <c r="G1492" s="47"/>
      <c r="H1492" s="47"/>
      <c r="I1492" s="51"/>
    </row>
    <row r="1493" spans="2:9" ht="20.100000000000001" customHeight="1" x14ac:dyDescent="0.25">
      <c r="B1493" s="42"/>
      <c r="C1493" s="43"/>
      <c r="D1493" s="47"/>
      <c r="E1493" s="48"/>
      <c r="F1493" s="44"/>
      <c r="G1493" s="47"/>
      <c r="H1493" s="47"/>
      <c r="I1493" s="51"/>
    </row>
    <row r="1494" spans="2:9" ht="20.100000000000001" customHeight="1" x14ac:dyDescent="0.25">
      <c r="B1494" s="42"/>
      <c r="C1494" s="43"/>
      <c r="D1494" s="47"/>
      <c r="E1494" s="48"/>
      <c r="F1494" s="44"/>
      <c r="G1494" s="47"/>
      <c r="H1494" s="47"/>
      <c r="I1494" s="51"/>
    </row>
    <row r="1495" spans="2:9" ht="20.100000000000001" customHeight="1" x14ac:dyDescent="0.25">
      <c r="B1495" s="42"/>
      <c r="C1495" s="43"/>
      <c r="D1495" s="47"/>
      <c r="E1495" s="48"/>
      <c r="F1495" s="44"/>
      <c r="G1495" s="47"/>
      <c r="H1495" s="47"/>
      <c r="I1495" s="51"/>
    </row>
    <row r="1496" spans="2:9" ht="20.100000000000001" customHeight="1" x14ac:dyDescent="0.25">
      <c r="B1496" s="42"/>
      <c r="C1496" s="43"/>
      <c r="D1496" s="47"/>
      <c r="E1496" s="48"/>
      <c r="F1496" s="44"/>
      <c r="G1496" s="47"/>
      <c r="H1496" s="47"/>
      <c r="I1496" s="51"/>
    </row>
    <row r="1497" spans="2:9" ht="20.100000000000001" customHeight="1" x14ac:dyDescent="0.25">
      <c r="B1497" s="42"/>
      <c r="C1497" s="43"/>
      <c r="D1497" s="47"/>
      <c r="E1497" s="48"/>
      <c r="F1497" s="44"/>
      <c r="G1497" s="47"/>
      <c r="H1497" s="47"/>
      <c r="I1497" s="51"/>
    </row>
    <row r="1498" spans="2:9" ht="20.100000000000001" customHeight="1" x14ac:dyDescent="0.25">
      <c r="B1498" s="42"/>
      <c r="C1498" s="43"/>
      <c r="D1498" s="47"/>
      <c r="E1498" s="48"/>
      <c r="F1498" s="44"/>
      <c r="G1498" s="47"/>
      <c r="H1498" s="47"/>
      <c r="I1498" s="51"/>
    </row>
    <row r="1499" spans="2:9" ht="20.100000000000001" customHeight="1" x14ac:dyDescent="0.25">
      <c r="B1499" s="42"/>
      <c r="C1499" s="43"/>
      <c r="D1499" s="47"/>
      <c r="E1499" s="48"/>
      <c r="F1499" s="44"/>
      <c r="G1499" s="47"/>
      <c r="H1499" s="47"/>
      <c r="I1499" s="51"/>
    </row>
    <row r="1500" spans="2:9" ht="20.100000000000001" customHeight="1" x14ac:dyDescent="0.25">
      <c r="B1500" s="42"/>
      <c r="C1500" s="43"/>
      <c r="D1500" s="47"/>
      <c r="E1500" s="48"/>
      <c r="F1500" s="44"/>
      <c r="G1500" s="47"/>
      <c r="H1500" s="47"/>
      <c r="I1500" s="51"/>
    </row>
    <row r="1501" spans="2:9" ht="20.100000000000001" customHeight="1" x14ac:dyDescent="0.25">
      <c r="B1501" s="42"/>
      <c r="C1501" s="43"/>
      <c r="D1501" s="47"/>
      <c r="E1501" s="48"/>
      <c r="F1501" s="44"/>
      <c r="G1501" s="47"/>
      <c r="H1501" s="47"/>
      <c r="I1501" s="51"/>
    </row>
    <row r="1502" spans="2:9" ht="20.100000000000001" customHeight="1" x14ac:dyDescent="0.25">
      <c r="B1502" s="42"/>
      <c r="C1502" s="43"/>
      <c r="D1502" s="47"/>
      <c r="E1502" s="48"/>
      <c r="F1502" s="44"/>
      <c r="G1502" s="47"/>
      <c r="H1502" s="47"/>
      <c r="I1502" s="51"/>
    </row>
    <row r="1503" spans="2:9" ht="20.100000000000001" customHeight="1" x14ac:dyDescent="0.25">
      <c r="B1503" s="42"/>
      <c r="C1503" s="43"/>
      <c r="D1503" s="47"/>
      <c r="E1503" s="48"/>
      <c r="F1503" s="44"/>
      <c r="G1503" s="47"/>
      <c r="H1503" s="47"/>
      <c r="I1503" s="51"/>
    </row>
    <row r="1504" spans="2:9" ht="20.100000000000001" customHeight="1" x14ac:dyDescent="0.25">
      <c r="B1504" s="42"/>
      <c r="C1504" s="43"/>
      <c r="D1504" s="47"/>
      <c r="E1504" s="48"/>
      <c r="F1504" s="44"/>
      <c r="G1504" s="47"/>
      <c r="H1504" s="47"/>
      <c r="I1504" s="51"/>
    </row>
    <row r="1505" spans="2:9" ht="20.100000000000001" customHeight="1" x14ac:dyDescent="0.25">
      <c r="B1505" s="42"/>
      <c r="C1505" s="43"/>
      <c r="D1505" s="47"/>
      <c r="E1505" s="48"/>
      <c r="F1505" s="44"/>
      <c r="G1505" s="47"/>
      <c r="H1505" s="47"/>
      <c r="I1505" s="51"/>
    </row>
    <row r="1506" spans="2:9" ht="20.100000000000001" customHeight="1" x14ac:dyDescent="0.25">
      <c r="B1506" s="42"/>
      <c r="C1506" s="43"/>
      <c r="D1506" s="47"/>
      <c r="E1506" s="48"/>
      <c r="F1506" s="44"/>
      <c r="G1506" s="47"/>
      <c r="H1506" s="47"/>
      <c r="I1506" s="51"/>
    </row>
    <row r="1507" spans="2:9" ht="20.100000000000001" customHeight="1" x14ac:dyDescent="0.25">
      <c r="B1507" s="42"/>
      <c r="C1507" s="43"/>
      <c r="D1507" s="47"/>
      <c r="E1507" s="48"/>
      <c r="F1507" s="44"/>
      <c r="G1507" s="47"/>
      <c r="H1507" s="47"/>
      <c r="I1507" s="51"/>
    </row>
    <row r="1508" spans="2:9" ht="20.100000000000001" customHeight="1" x14ac:dyDescent="0.25">
      <c r="B1508" s="42"/>
      <c r="C1508" s="43"/>
      <c r="D1508" s="47"/>
      <c r="E1508" s="48"/>
      <c r="F1508" s="44"/>
      <c r="G1508" s="47"/>
      <c r="H1508" s="47"/>
      <c r="I1508" s="51"/>
    </row>
    <row r="1509" spans="2:9" ht="20.100000000000001" customHeight="1" x14ac:dyDescent="0.25">
      <c r="B1509" s="42"/>
      <c r="C1509" s="43"/>
      <c r="D1509" s="47"/>
      <c r="E1509" s="48"/>
      <c r="F1509" s="44"/>
      <c r="G1509" s="47"/>
      <c r="H1509" s="47"/>
      <c r="I1509" s="51"/>
    </row>
    <row r="1510" spans="2:9" ht="20.100000000000001" customHeight="1" x14ac:dyDescent="0.25">
      <c r="B1510" s="42"/>
      <c r="C1510" s="43"/>
      <c r="D1510" s="47"/>
      <c r="E1510" s="48"/>
      <c r="F1510" s="44"/>
      <c r="G1510" s="47"/>
      <c r="H1510" s="47"/>
      <c r="I1510" s="51"/>
    </row>
    <row r="1511" spans="2:9" ht="20.100000000000001" customHeight="1" x14ac:dyDescent="0.25">
      <c r="B1511" s="42"/>
      <c r="C1511" s="43"/>
      <c r="D1511" s="47"/>
      <c r="E1511" s="48"/>
      <c r="F1511" s="44"/>
      <c r="G1511" s="47"/>
      <c r="H1511" s="47"/>
      <c r="I1511" s="51"/>
    </row>
    <row r="1512" spans="2:9" ht="20.100000000000001" customHeight="1" x14ac:dyDescent="0.25">
      <c r="B1512" s="42"/>
      <c r="C1512" s="43"/>
      <c r="D1512" s="47"/>
      <c r="E1512" s="48"/>
      <c r="F1512" s="44"/>
      <c r="G1512" s="47"/>
      <c r="H1512" s="47"/>
      <c r="I1512" s="51"/>
    </row>
    <row r="1513" spans="2:9" ht="20.100000000000001" customHeight="1" x14ac:dyDescent="0.25">
      <c r="B1513" s="42"/>
      <c r="C1513" s="43"/>
      <c r="D1513" s="47"/>
      <c r="E1513" s="48"/>
      <c r="F1513" s="44"/>
      <c r="G1513" s="47"/>
      <c r="H1513" s="47"/>
      <c r="I1513" s="51"/>
    </row>
    <row r="1514" spans="2:9" ht="20.100000000000001" customHeight="1" x14ac:dyDescent="0.25">
      <c r="B1514" s="42"/>
      <c r="C1514" s="43"/>
      <c r="D1514" s="47"/>
      <c r="E1514" s="48"/>
      <c r="F1514" s="44"/>
      <c r="G1514" s="47"/>
      <c r="H1514" s="47"/>
      <c r="I1514" s="51"/>
    </row>
    <row r="1515" spans="2:9" ht="20.100000000000001" customHeight="1" x14ac:dyDescent="0.25">
      <c r="B1515" s="42"/>
      <c r="C1515" s="43"/>
      <c r="D1515" s="47"/>
      <c r="E1515" s="48"/>
      <c r="F1515" s="44"/>
      <c r="G1515" s="47"/>
      <c r="H1515" s="47"/>
      <c r="I1515" s="51"/>
    </row>
    <row r="1516" spans="2:9" ht="20.100000000000001" customHeight="1" x14ac:dyDescent="0.25">
      <c r="B1516" s="42"/>
      <c r="C1516" s="43"/>
      <c r="D1516" s="47"/>
      <c r="E1516" s="48"/>
      <c r="F1516" s="44"/>
      <c r="G1516" s="47"/>
      <c r="H1516" s="47"/>
      <c r="I1516" s="51"/>
    </row>
    <row r="1517" spans="2:9" ht="20.100000000000001" customHeight="1" x14ac:dyDescent="0.25">
      <c r="B1517" s="42"/>
      <c r="C1517" s="43"/>
      <c r="D1517" s="47"/>
      <c r="E1517" s="48"/>
      <c r="F1517" s="44"/>
      <c r="G1517" s="47"/>
      <c r="H1517" s="47"/>
      <c r="I1517" s="51"/>
    </row>
    <row r="1518" spans="2:9" ht="20.100000000000001" customHeight="1" x14ac:dyDescent="0.25">
      <c r="B1518" s="42"/>
      <c r="C1518" s="43"/>
      <c r="D1518" s="47"/>
      <c r="E1518" s="48"/>
      <c r="F1518" s="44"/>
      <c r="G1518" s="47"/>
      <c r="H1518" s="47"/>
      <c r="I1518" s="51"/>
    </row>
    <row r="1519" spans="2:9" ht="20.100000000000001" customHeight="1" x14ac:dyDescent="0.25">
      <c r="B1519" s="42"/>
      <c r="C1519" s="43"/>
      <c r="D1519" s="47"/>
      <c r="E1519" s="48"/>
      <c r="F1519" s="44"/>
      <c r="G1519" s="47"/>
      <c r="H1519" s="47"/>
      <c r="I1519" s="51"/>
    </row>
    <row r="1520" spans="2:9" ht="20.100000000000001" customHeight="1" x14ac:dyDescent="0.25">
      <c r="B1520" s="42"/>
      <c r="C1520" s="43"/>
      <c r="D1520" s="47"/>
      <c r="E1520" s="48"/>
      <c r="F1520" s="44"/>
      <c r="G1520" s="47"/>
      <c r="H1520" s="47"/>
      <c r="I1520" s="51"/>
    </row>
    <row r="1521" spans="2:9" ht="20.100000000000001" customHeight="1" x14ac:dyDescent="0.25">
      <c r="B1521" s="42"/>
      <c r="C1521" s="43"/>
      <c r="D1521" s="47"/>
      <c r="E1521" s="48"/>
      <c r="F1521" s="44"/>
      <c r="G1521" s="47"/>
      <c r="H1521" s="47"/>
      <c r="I1521" s="51"/>
    </row>
    <row r="1522" spans="2:9" ht="20.100000000000001" customHeight="1" x14ac:dyDescent="0.25">
      <c r="B1522" s="42"/>
      <c r="C1522" s="43"/>
      <c r="D1522" s="47"/>
      <c r="E1522" s="48"/>
      <c r="F1522" s="44"/>
      <c r="G1522" s="47"/>
      <c r="H1522" s="47"/>
      <c r="I1522" s="51"/>
    </row>
    <row r="1523" spans="2:9" ht="20.100000000000001" customHeight="1" x14ac:dyDescent="0.25">
      <c r="B1523" s="42"/>
      <c r="C1523" s="43"/>
      <c r="D1523" s="47"/>
      <c r="E1523" s="48"/>
      <c r="F1523" s="44"/>
      <c r="G1523" s="47"/>
      <c r="H1523" s="47"/>
      <c r="I1523" s="51"/>
    </row>
    <row r="1524" spans="2:9" ht="20.100000000000001" customHeight="1" x14ac:dyDescent="0.25">
      <c r="B1524" s="42"/>
      <c r="C1524" s="43"/>
      <c r="D1524" s="47"/>
      <c r="E1524" s="48"/>
      <c r="F1524" s="44"/>
      <c r="G1524" s="47"/>
      <c r="H1524" s="47"/>
      <c r="I1524" s="51"/>
    </row>
    <row r="1525" spans="2:9" ht="20.100000000000001" customHeight="1" x14ac:dyDescent="0.25">
      <c r="B1525" s="42"/>
      <c r="C1525" s="43"/>
      <c r="D1525" s="47"/>
      <c r="E1525" s="48"/>
      <c r="F1525" s="44"/>
      <c r="G1525" s="47"/>
      <c r="H1525" s="47"/>
      <c r="I1525" s="51"/>
    </row>
    <row r="1526" spans="2:9" ht="20.100000000000001" customHeight="1" x14ac:dyDescent="0.25">
      <c r="B1526" s="42"/>
      <c r="C1526" s="43"/>
      <c r="D1526" s="47"/>
      <c r="E1526" s="48"/>
      <c r="F1526" s="44"/>
      <c r="G1526" s="47"/>
      <c r="H1526" s="47"/>
      <c r="I1526" s="51"/>
    </row>
    <row r="1527" spans="2:9" ht="20.100000000000001" customHeight="1" x14ac:dyDescent="0.25">
      <c r="B1527" s="42"/>
      <c r="C1527" s="43"/>
      <c r="D1527" s="47"/>
      <c r="E1527" s="48"/>
      <c r="F1527" s="44"/>
      <c r="G1527" s="47"/>
      <c r="H1527" s="47"/>
      <c r="I1527" s="51"/>
    </row>
    <row r="1528" spans="2:9" ht="20.100000000000001" customHeight="1" x14ac:dyDescent="0.25">
      <c r="B1528" s="42"/>
      <c r="C1528" s="43"/>
      <c r="D1528" s="47"/>
      <c r="E1528" s="48"/>
      <c r="F1528" s="44"/>
      <c r="G1528" s="47"/>
      <c r="H1528" s="47"/>
      <c r="I1528" s="51"/>
    </row>
    <row r="1529" spans="2:9" ht="20.100000000000001" customHeight="1" x14ac:dyDescent="0.25">
      <c r="B1529" s="42"/>
      <c r="C1529" s="43"/>
      <c r="D1529" s="47"/>
      <c r="E1529" s="48"/>
      <c r="F1529" s="44"/>
      <c r="G1529" s="47"/>
      <c r="H1529" s="47"/>
      <c r="I1529" s="51"/>
    </row>
    <row r="1530" spans="2:9" ht="20.100000000000001" customHeight="1" x14ac:dyDescent="0.25">
      <c r="B1530" s="42"/>
      <c r="C1530" s="43"/>
      <c r="D1530" s="47"/>
      <c r="E1530" s="48"/>
      <c r="F1530" s="44"/>
      <c r="G1530" s="47"/>
      <c r="H1530" s="47"/>
      <c r="I1530" s="51"/>
    </row>
    <row r="1531" spans="2:9" ht="20.100000000000001" customHeight="1" x14ac:dyDescent="0.25">
      <c r="B1531" s="42"/>
      <c r="C1531" s="43"/>
      <c r="D1531" s="47"/>
      <c r="E1531" s="48"/>
      <c r="F1531" s="44"/>
      <c r="G1531" s="47"/>
      <c r="H1531" s="47"/>
      <c r="I1531" s="51"/>
    </row>
    <row r="1532" spans="2:9" ht="20.100000000000001" customHeight="1" x14ac:dyDescent="0.25">
      <c r="B1532" s="42"/>
      <c r="C1532" s="43"/>
      <c r="D1532" s="47"/>
      <c r="E1532" s="48"/>
      <c r="F1532" s="44"/>
      <c r="G1532" s="47"/>
      <c r="H1532" s="47"/>
      <c r="I1532" s="51"/>
    </row>
    <row r="1533" spans="2:9" ht="20.100000000000001" customHeight="1" x14ac:dyDescent="0.25">
      <c r="B1533" s="42"/>
      <c r="C1533" s="43"/>
      <c r="D1533" s="47"/>
      <c r="E1533" s="48"/>
      <c r="F1533" s="44"/>
      <c r="G1533" s="47"/>
      <c r="H1533" s="47"/>
      <c r="I1533" s="51"/>
    </row>
    <row r="1534" spans="2:9" ht="20.100000000000001" customHeight="1" x14ac:dyDescent="0.25">
      <c r="B1534" s="42"/>
      <c r="C1534" s="43"/>
      <c r="D1534" s="47"/>
      <c r="E1534" s="48"/>
      <c r="F1534" s="44"/>
      <c r="G1534" s="47"/>
      <c r="H1534" s="47"/>
      <c r="I1534" s="51"/>
    </row>
    <row r="1535" spans="2:9" ht="20.100000000000001" customHeight="1" x14ac:dyDescent="0.25">
      <c r="B1535" s="42"/>
      <c r="C1535" s="43"/>
      <c r="D1535" s="47"/>
      <c r="E1535" s="48"/>
      <c r="F1535" s="44"/>
      <c r="G1535" s="47"/>
      <c r="H1535" s="47"/>
      <c r="I1535" s="51"/>
    </row>
    <row r="1536" spans="2:9" ht="20.100000000000001" customHeight="1" x14ac:dyDescent="0.25">
      <c r="B1536" s="42"/>
      <c r="C1536" s="43"/>
      <c r="D1536" s="47"/>
      <c r="E1536" s="48"/>
      <c r="F1536" s="44"/>
      <c r="G1536" s="47"/>
      <c r="H1536" s="47"/>
      <c r="I1536" s="51"/>
    </row>
    <row r="1537" spans="2:9" ht="20.100000000000001" customHeight="1" x14ac:dyDescent="0.25">
      <c r="B1537" s="42"/>
      <c r="C1537" s="43"/>
      <c r="D1537" s="47"/>
      <c r="E1537" s="48"/>
      <c r="F1537" s="44"/>
      <c r="G1537" s="47"/>
      <c r="H1537" s="47"/>
      <c r="I1537" s="51"/>
    </row>
    <row r="1538" spans="2:9" ht="20.100000000000001" customHeight="1" x14ac:dyDescent="0.25">
      <c r="B1538" s="42"/>
      <c r="C1538" s="43"/>
      <c r="D1538" s="47"/>
      <c r="E1538" s="48"/>
      <c r="F1538" s="44"/>
      <c r="G1538" s="47"/>
      <c r="H1538" s="47"/>
      <c r="I1538" s="51"/>
    </row>
    <row r="1539" spans="2:9" ht="20.100000000000001" customHeight="1" x14ac:dyDescent="0.25">
      <c r="B1539" s="42"/>
      <c r="C1539" s="43"/>
      <c r="D1539" s="47"/>
      <c r="E1539" s="48"/>
      <c r="F1539" s="44"/>
      <c r="G1539" s="47"/>
      <c r="H1539" s="47"/>
      <c r="I1539" s="51"/>
    </row>
    <row r="1540" spans="2:9" ht="20.100000000000001" customHeight="1" x14ac:dyDescent="0.25">
      <c r="B1540" s="42"/>
      <c r="C1540" s="43"/>
      <c r="D1540" s="47"/>
      <c r="E1540" s="48"/>
      <c r="F1540" s="44"/>
      <c r="G1540" s="47"/>
      <c r="H1540" s="47"/>
      <c r="I1540" s="51"/>
    </row>
    <row r="1541" spans="2:9" ht="20.100000000000001" customHeight="1" x14ac:dyDescent="0.25">
      <c r="B1541" s="42"/>
      <c r="C1541" s="43"/>
      <c r="D1541" s="47"/>
      <c r="E1541" s="48"/>
      <c r="F1541" s="44"/>
      <c r="G1541" s="47"/>
      <c r="H1541" s="47"/>
      <c r="I1541" s="51"/>
    </row>
    <row r="1542" spans="2:9" ht="20.100000000000001" customHeight="1" x14ac:dyDescent="0.25">
      <c r="B1542" s="42"/>
      <c r="C1542" s="43"/>
      <c r="D1542" s="47"/>
      <c r="E1542" s="48"/>
      <c r="F1542" s="44"/>
      <c r="G1542" s="47"/>
      <c r="H1542" s="47"/>
      <c r="I1542" s="51"/>
    </row>
    <row r="1543" spans="2:9" ht="20.100000000000001" customHeight="1" x14ac:dyDescent="0.25">
      <c r="B1543" s="42"/>
      <c r="C1543" s="43"/>
      <c r="D1543" s="47"/>
      <c r="E1543" s="48"/>
      <c r="F1543" s="44"/>
      <c r="G1543" s="47"/>
      <c r="H1543" s="47"/>
      <c r="I1543" s="51"/>
    </row>
    <row r="1544" spans="2:9" ht="20.100000000000001" customHeight="1" x14ac:dyDescent="0.25">
      <c r="B1544" s="42"/>
      <c r="C1544" s="43"/>
      <c r="D1544" s="47"/>
      <c r="E1544" s="48"/>
      <c r="F1544" s="44"/>
      <c r="G1544" s="47"/>
      <c r="H1544" s="47"/>
      <c r="I1544" s="51"/>
    </row>
    <row r="1545" spans="2:9" ht="20.100000000000001" customHeight="1" x14ac:dyDescent="0.25">
      <c r="B1545" s="42"/>
      <c r="C1545" s="43"/>
      <c r="D1545" s="47"/>
      <c r="E1545" s="48"/>
      <c r="F1545" s="44"/>
      <c r="G1545" s="47"/>
      <c r="H1545" s="47"/>
      <c r="I1545" s="51"/>
    </row>
    <row r="1546" spans="2:9" ht="20.100000000000001" customHeight="1" x14ac:dyDescent="0.25">
      <c r="B1546" s="42"/>
      <c r="C1546" s="43"/>
      <c r="D1546" s="47"/>
      <c r="E1546" s="48"/>
      <c r="F1546" s="44"/>
      <c r="G1546" s="47"/>
      <c r="H1546" s="47"/>
      <c r="I1546" s="51"/>
    </row>
    <row r="1547" spans="2:9" ht="20.100000000000001" customHeight="1" x14ac:dyDescent="0.25">
      <c r="B1547" s="42"/>
      <c r="C1547" s="43"/>
      <c r="D1547" s="47"/>
      <c r="E1547" s="48"/>
      <c r="F1547" s="44"/>
      <c r="G1547" s="47"/>
      <c r="H1547" s="47"/>
      <c r="I1547" s="51"/>
    </row>
    <row r="1548" spans="2:9" ht="20.100000000000001" customHeight="1" x14ac:dyDescent="0.25">
      <c r="B1548" s="42"/>
      <c r="C1548" s="43"/>
      <c r="D1548" s="47"/>
      <c r="E1548" s="48"/>
      <c r="F1548" s="44"/>
      <c r="G1548" s="47"/>
      <c r="H1548" s="47"/>
      <c r="I1548" s="51"/>
    </row>
    <row r="1549" spans="2:9" ht="20.100000000000001" customHeight="1" x14ac:dyDescent="0.25">
      <c r="B1549" s="42"/>
      <c r="C1549" s="43"/>
      <c r="D1549" s="47"/>
      <c r="E1549" s="48"/>
      <c r="F1549" s="44"/>
      <c r="G1549" s="47"/>
      <c r="H1549" s="47"/>
      <c r="I1549" s="51"/>
    </row>
    <row r="1550" spans="2:9" ht="20.100000000000001" customHeight="1" x14ac:dyDescent="0.25">
      <c r="B1550" s="42"/>
      <c r="C1550" s="43"/>
      <c r="D1550" s="47"/>
      <c r="E1550" s="48"/>
      <c r="F1550" s="44"/>
      <c r="G1550" s="47"/>
      <c r="H1550" s="47"/>
      <c r="I1550" s="51"/>
    </row>
    <row r="1551" spans="2:9" ht="20.100000000000001" customHeight="1" x14ac:dyDescent="0.25">
      <c r="B1551" s="42"/>
      <c r="C1551" s="43"/>
      <c r="D1551" s="47"/>
      <c r="E1551" s="48"/>
      <c r="F1551" s="44"/>
      <c r="G1551" s="47"/>
      <c r="H1551" s="47"/>
      <c r="I1551" s="51"/>
    </row>
    <row r="1552" spans="2:9" ht="20.100000000000001" customHeight="1" x14ac:dyDescent="0.25">
      <c r="B1552" s="42"/>
      <c r="C1552" s="43"/>
      <c r="D1552" s="47"/>
      <c r="E1552" s="48"/>
      <c r="F1552" s="44"/>
      <c r="G1552" s="47"/>
      <c r="H1552" s="47"/>
      <c r="I1552" s="51"/>
    </row>
    <row r="1553" spans="2:9" ht="20.100000000000001" customHeight="1" x14ac:dyDescent="0.25">
      <c r="B1553" s="42"/>
      <c r="C1553" s="43"/>
      <c r="D1553" s="47"/>
      <c r="E1553" s="48"/>
      <c r="F1553" s="44"/>
      <c r="G1553" s="47"/>
      <c r="H1553" s="47"/>
      <c r="I1553" s="51"/>
    </row>
    <row r="1554" spans="2:9" ht="20.100000000000001" customHeight="1" x14ac:dyDescent="0.25">
      <c r="B1554" s="42"/>
      <c r="C1554" s="43"/>
      <c r="D1554" s="47"/>
      <c r="E1554" s="48"/>
      <c r="F1554" s="44"/>
      <c r="G1554" s="47"/>
      <c r="H1554" s="47"/>
      <c r="I1554" s="51"/>
    </row>
    <row r="1555" spans="2:9" ht="20.100000000000001" customHeight="1" x14ac:dyDescent="0.25">
      <c r="B1555" s="42"/>
      <c r="C1555" s="43"/>
      <c r="D1555" s="47"/>
      <c r="E1555" s="48"/>
      <c r="F1555" s="44"/>
      <c r="G1555" s="47"/>
      <c r="H1555" s="47"/>
      <c r="I1555" s="51"/>
    </row>
    <row r="1556" spans="2:9" ht="20.100000000000001" customHeight="1" x14ac:dyDescent="0.25">
      <c r="B1556" s="42"/>
      <c r="C1556" s="43"/>
      <c r="D1556" s="47"/>
      <c r="E1556" s="48"/>
      <c r="F1556" s="44"/>
      <c r="G1556" s="47"/>
      <c r="H1556" s="47"/>
      <c r="I1556" s="51"/>
    </row>
    <row r="1557" spans="2:9" ht="20.100000000000001" customHeight="1" x14ac:dyDescent="0.25">
      <c r="B1557" s="42"/>
      <c r="C1557" s="43"/>
      <c r="D1557" s="47"/>
      <c r="E1557" s="48"/>
      <c r="F1557" s="44"/>
      <c r="G1557" s="47"/>
      <c r="H1557" s="47"/>
      <c r="I1557" s="51"/>
    </row>
    <row r="1558" spans="2:9" ht="20.100000000000001" customHeight="1" x14ac:dyDescent="0.25">
      <c r="B1558" s="42"/>
      <c r="C1558" s="43"/>
      <c r="D1558" s="47"/>
      <c r="E1558" s="48"/>
      <c r="F1558" s="44"/>
      <c r="G1558" s="47"/>
      <c r="H1558" s="47"/>
      <c r="I1558" s="51"/>
    </row>
    <row r="1559" spans="2:9" ht="20.100000000000001" customHeight="1" x14ac:dyDescent="0.25">
      <c r="B1559" s="42"/>
      <c r="C1559" s="43"/>
      <c r="D1559" s="47"/>
      <c r="E1559" s="48"/>
      <c r="F1559" s="44"/>
      <c r="G1559" s="47"/>
      <c r="H1559" s="47"/>
      <c r="I1559" s="51"/>
    </row>
    <row r="1560" spans="2:9" ht="20.100000000000001" customHeight="1" x14ac:dyDescent="0.25">
      <c r="B1560" s="42"/>
      <c r="C1560" s="43"/>
      <c r="D1560" s="47"/>
      <c r="E1560" s="48"/>
      <c r="F1560" s="44"/>
      <c r="G1560" s="47"/>
      <c r="H1560" s="47"/>
      <c r="I1560" s="51"/>
    </row>
    <row r="1561" spans="2:9" ht="20.100000000000001" customHeight="1" x14ac:dyDescent="0.25">
      <c r="B1561" s="42"/>
      <c r="C1561" s="43"/>
      <c r="D1561" s="47"/>
      <c r="E1561" s="48"/>
      <c r="F1561" s="44"/>
      <c r="G1561" s="47"/>
      <c r="H1561" s="47"/>
      <c r="I1561" s="51"/>
    </row>
    <row r="1562" spans="2:9" ht="20.100000000000001" customHeight="1" x14ac:dyDescent="0.25">
      <c r="B1562" s="42"/>
      <c r="C1562" s="43"/>
      <c r="D1562" s="47"/>
      <c r="E1562" s="48"/>
      <c r="F1562" s="44"/>
      <c r="G1562" s="47"/>
      <c r="H1562" s="47"/>
      <c r="I1562" s="51"/>
    </row>
    <row r="1563" spans="2:9" ht="20.100000000000001" customHeight="1" x14ac:dyDescent="0.25">
      <c r="B1563" s="42"/>
      <c r="C1563" s="43"/>
      <c r="D1563" s="47"/>
      <c r="E1563" s="48"/>
      <c r="F1563" s="44"/>
      <c r="G1563" s="47"/>
      <c r="H1563" s="47"/>
      <c r="I1563" s="51"/>
    </row>
    <row r="1564" spans="2:9" ht="20.100000000000001" customHeight="1" x14ac:dyDescent="0.25">
      <c r="B1564" s="42"/>
      <c r="C1564" s="43"/>
      <c r="D1564" s="47"/>
      <c r="E1564" s="48"/>
      <c r="F1564" s="44"/>
      <c r="G1564" s="47"/>
      <c r="H1564" s="47"/>
      <c r="I1564" s="51"/>
    </row>
    <row r="1565" spans="2:9" ht="20.100000000000001" customHeight="1" x14ac:dyDescent="0.25">
      <c r="B1565" s="42"/>
      <c r="C1565" s="43"/>
      <c r="D1565" s="47"/>
      <c r="E1565" s="48"/>
      <c r="F1565" s="44"/>
      <c r="G1565" s="47"/>
      <c r="H1565" s="47"/>
      <c r="I1565" s="51"/>
    </row>
    <row r="1566" spans="2:9" ht="20.100000000000001" customHeight="1" x14ac:dyDescent="0.25">
      <c r="B1566" s="42"/>
      <c r="C1566" s="43"/>
      <c r="D1566" s="47"/>
      <c r="E1566" s="48"/>
      <c r="F1566" s="44"/>
      <c r="G1566" s="47"/>
      <c r="H1566" s="47"/>
      <c r="I1566" s="51"/>
    </row>
    <row r="1567" spans="2:9" ht="20.100000000000001" customHeight="1" x14ac:dyDescent="0.25">
      <c r="B1567" s="42"/>
      <c r="C1567" s="43"/>
      <c r="D1567" s="47"/>
      <c r="E1567" s="48"/>
      <c r="F1567" s="44"/>
      <c r="G1567" s="47"/>
      <c r="H1567" s="47"/>
      <c r="I1567" s="51"/>
    </row>
    <row r="1568" spans="2:9" ht="20.100000000000001" customHeight="1" x14ac:dyDescent="0.25">
      <c r="B1568" s="42"/>
      <c r="C1568" s="43"/>
      <c r="D1568" s="47"/>
      <c r="E1568" s="48"/>
      <c r="F1568" s="44"/>
      <c r="G1568" s="47"/>
      <c r="H1568" s="47"/>
      <c r="I1568" s="51"/>
    </row>
    <row r="1569" spans="2:9" ht="20.100000000000001" customHeight="1" x14ac:dyDescent="0.25">
      <c r="B1569" s="42"/>
      <c r="C1569" s="43"/>
      <c r="D1569" s="47"/>
      <c r="E1569" s="48"/>
      <c r="F1569" s="44"/>
      <c r="G1569" s="47"/>
      <c r="H1569" s="47"/>
      <c r="I1569" s="51"/>
    </row>
    <row r="1570" spans="2:9" ht="20.100000000000001" customHeight="1" x14ac:dyDescent="0.25">
      <c r="B1570" s="42"/>
      <c r="C1570" s="43"/>
      <c r="D1570" s="47"/>
      <c r="E1570" s="48"/>
      <c r="F1570" s="44"/>
      <c r="G1570" s="47"/>
      <c r="H1570" s="47"/>
      <c r="I1570" s="51"/>
    </row>
    <row r="1571" spans="2:9" ht="20.100000000000001" customHeight="1" x14ac:dyDescent="0.25">
      <c r="B1571" s="42"/>
      <c r="C1571" s="43"/>
      <c r="D1571" s="47"/>
      <c r="E1571" s="48"/>
      <c r="F1571" s="44"/>
      <c r="G1571" s="47"/>
      <c r="H1571" s="47"/>
      <c r="I1571" s="51"/>
    </row>
    <row r="1572" spans="2:9" ht="20.100000000000001" customHeight="1" x14ac:dyDescent="0.25">
      <c r="B1572" s="42"/>
      <c r="C1572" s="43"/>
      <c r="D1572" s="47"/>
      <c r="E1572" s="48"/>
      <c r="F1572" s="44"/>
      <c r="G1572" s="47"/>
      <c r="H1572" s="47"/>
      <c r="I1572" s="51"/>
    </row>
    <row r="1573" spans="2:9" ht="20.100000000000001" customHeight="1" x14ac:dyDescent="0.25">
      <c r="B1573" s="42"/>
      <c r="C1573" s="43"/>
      <c r="D1573" s="47"/>
      <c r="E1573" s="48"/>
      <c r="F1573" s="44"/>
      <c r="G1573" s="47"/>
      <c r="H1573" s="47"/>
      <c r="I1573" s="51"/>
    </row>
    <row r="1574" spans="2:9" ht="20.100000000000001" customHeight="1" x14ac:dyDescent="0.25">
      <c r="B1574" s="42"/>
      <c r="C1574" s="43"/>
      <c r="D1574" s="47"/>
      <c r="E1574" s="48"/>
      <c r="F1574" s="44"/>
      <c r="G1574" s="47"/>
      <c r="H1574" s="47"/>
      <c r="I1574" s="51"/>
    </row>
    <row r="1575" spans="2:9" ht="20.100000000000001" customHeight="1" x14ac:dyDescent="0.25">
      <c r="B1575" s="42"/>
      <c r="C1575" s="43"/>
      <c r="D1575" s="47"/>
      <c r="E1575" s="48"/>
      <c r="F1575" s="44"/>
      <c r="G1575" s="47"/>
      <c r="H1575" s="47"/>
      <c r="I1575" s="51"/>
    </row>
    <row r="1576" spans="2:9" ht="20.100000000000001" customHeight="1" x14ac:dyDescent="0.25">
      <c r="B1576" s="42"/>
      <c r="C1576" s="43"/>
      <c r="D1576" s="47"/>
      <c r="E1576" s="48"/>
      <c r="F1576" s="44"/>
      <c r="G1576" s="47"/>
      <c r="H1576" s="47"/>
      <c r="I1576" s="51"/>
    </row>
    <row r="1577" spans="2:9" ht="20.100000000000001" customHeight="1" x14ac:dyDescent="0.25">
      <c r="B1577" s="42"/>
      <c r="C1577" s="43"/>
      <c r="D1577" s="47"/>
      <c r="E1577" s="48"/>
      <c r="F1577" s="44"/>
      <c r="G1577" s="47"/>
      <c r="H1577" s="47"/>
      <c r="I1577" s="51"/>
    </row>
    <row r="1578" spans="2:9" ht="20.100000000000001" customHeight="1" x14ac:dyDescent="0.25">
      <c r="B1578" s="42"/>
      <c r="C1578" s="43"/>
      <c r="D1578" s="47"/>
      <c r="E1578" s="48"/>
      <c r="F1578" s="44"/>
      <c r="G1578" s="47"/>
      <c r="H1578" s="47"/>
      <c r="I1578" s="51"/>
    </row>
    <row r="1579" spans="2:9" ht="20.100000000000001" customHeight="1" x14ac:dyDescent="0.25">
      <c r="B1579" s="42"/>
      <c r="C1579" s="43"/>
      <c r="D1579" s="47"/>
      <c r="E1579" s="48"/>
      <c r="F1579" s="44"/>
      <c r="G1579" s="47"/>
      <c r="H1579" s="47"/>
      <c r="I1579" s="51"/>
    </row>
    <row r="1580" spans="2:9" ht="20.100000000000001" customHeight="1" x14ac:dyDescent="0.25">
      <c r="B1580" s="42"/>
      <c r="C1580" s="43"/>
      <c r="D1580" s="47"/>
      <c r="E1580" s="48"/>
      <c r="F1580" s="44"/>
      <c r="G1580" s="47"/>
      <c r="H1580" s="47"/>
      <c r="I1580" s="51"/>
    </row>
    <row r="1581" spans="2:9" ht="20.100000000000001" customHeight="1" x14ac:dyDescent="0.25">
      <c r="B1581" s="42"/>
      <c r="C1581" s="43"/>
      <c r="D1581" s="47"/>
      <c r="E1581" s="48"/>
      <c r="F1581" s="44"/>
      <c r="G1581" s="47"/>
      <c r="H1581" s="47"/>
      <c r="I1581" s="51"/>
    </row>
    <row r="1582" spans="2:9" ht="20.100000000000001" customHeight="1" x14ac:dyDescent="0.25">
      <c r="B1582" s="42"/>
      <c r="C1582" s="43"/>
      <c r="D1582" s="47"/>
      <c r="E1582" s="48"/>
      <c r="F1582" s="44"/>
      <c r="G1582" s="47"/>
      <c r="H1582" s="47"/>
      <c r="I1582" s="51"/>
    </row>
    <row r="1583" spans="2:9" ht="20.100000000000001" customHeight="1" x14ac:dyDescent="0.25">
      <c r="B1583" s="42"/>
      <c r="C1583" s="43"/>
      <c r="D1583" s="47"/>
      <c r="E1583" s="48"/>
      <c r="F1583" s="44"/>
      <c r="G1583" s="47"/>
      <c r="H1583" s="47"/>
      <c r="I1583" s="51"/>
    </row>
    <row r="1584" spans="2:9" ht="20.100000000000001" customHeight="1" x14ac:dyDescent="0.25">
      <c r="B1584" s="42"/>
      <c r="C1584" s="43"/>
      <c r="D1584" s="47"/>
      <c r="E1584" s="48"/>
      <c r="F1584" s="44"/>
      <c r="G1584" s="47"/>
      <c r="H1584" s="47"/>
      <c r="I1584" s="51"/>
    </row>
    <row r="1585" spans="2:9" ht="20.100000000000001" customHeight="1" x14ac:dyDescent="0.25">
      <c r="B1585" s="42"/>
      <c r="C1585" s="43"/>
      <c r="D1585" s="47"/>
      <c r="E1585" s="48"/>
      <c r="F1585" s="44"/>
      <c r="G1585" s="47"/>
      <c r="H1585" s="47"/>
      <c r="I1585" s="51"/>
    </row>
    <row r="1586" spans="2:9" ht="20.100000000000001" customHeight="1" x14ac:dyDescent="0.25">
      <c r="B1586" s="42"/>
      <c r="C1586" s="43"/>
      <c r="D1586" s="47"/>
      <c r="E1586" s="48"/>
      <c r="F1586" s="44"/>
      <c r="G1586" s="47"/>
      <c r="H1586" s="47"/>
      <c r="I1586" s="51"/>
    </row>
    <row r="1587" spans="2:9" ht="20.100000000000001" customHeight="1" x14ac:dyDescent="0.25">
      <c r="B1587" s="42"/>
      <c r="C1587" s="43"/>
      <c r="D1587" s="47"/>
      <c r="E1587" s="48"/>
      <c r="F1587" s="44"/>
      <c r="G1587" s="47"/>
      <c r="H1587" s="47"/>
      <c r="I1587" s="51"/>
    </row>
    <row r="1588" spans="2:9" ht="20.100000000000001" customHeight="1" x14ac:dyDescent="0.25">
      <c r="B1588" s="42"/>
      <c r="C1588" s="43"/>
      <c r="D1588" s="47"/>
      <c r="E1588" s="48"/>
      <c r="F1588" s="44"/>
      <c r="G1588" s="47"/>
      <c r="H1588" s="47"/>
      <c r="I1588" s="51"/>
    </row>
    <row r="1589" spans="2:9" ht="20.100000000000001" customHeight="1" x14ac:dyDescent="0.25">
      <c r="B1589" s="42"/>
      <c r="C1589" s="43"/>
      <c r="D1589" s="47"/>
      <c r="E1589" s="48"/>
      <c r="F1589" s="44"/>
      <c r="G1589" s="47"/>
      <c r="H1589" s="47"/>
      <c r="I1589" s="51"/>
    </row>
    <row r="1590" spans="2:9" ht="20.100000000000001" customHeight="1" x14ac:dyDescent="0.25">
      <c r="B1590" s="42"/>
      <c r="C1590" s="43"/>
      <c r="D1590" s="47"/>
      <c r="E1590" s="48"/>
      <c r="F1590" s="44"/>
      <c r="G1590" s="47"/>
      <c r="H1590" s="47"/>
      <c r="I1590" s="51"/>
    </row>
    <row r="1591" spans="2:9" ht="20.100000000000001" customHeight="1" x14ac:dyDescent="0.25">
      <c r="B1591" s="42"/>
      <c r="C1591" s="43"/>
      <c r="D1591" s="47"/>
      <c r="E1591" s="48"/>
      <c r="F1591" s="44"/>
      <c r="G1591" s="47"/>
      <c r="H1591" s="47"/>
      <c r="I1591" s="51"/>
    </row>
    <row r="1592" spans="2:9" ht="20.100000000000001" customHeight="1" x14ac:dyDescent="0.25">
      <c r="B1592" s="42"/>
      <c r="C1592" s="43"/>
      <c r="D1592" s="47"/>
      <c r="E1592" s="48"/>
      <c r="F1592" s="44"/>
      <c r="G1592" s="47"/>
      <c r="H1592" s="47"/>
      <c r="I1592" s="51"/>
    </row>
    <row r="1593" spans="2:9" ht="20.100000000000001" customHeight="1" x14ac:dyDescent="0.25">
      <c r="B1593" s="42"/>
      <c r="C1593" s="43"/>
      <c r="D1593" s="47"/>
      <c r="E1593" s="48"/>
      <c r="F1593" s="44"/>
      <c r="G1593" s="47"/>
      <c r="H1593" s="47"/>
      <c r="I1593" s="51"/>
    </row>
    <row r="1594" spans="2:9" ht="20.100000000000001" customHeight="1" x14ac:dyDescent="0.25">
      <c r="B1594" s="42"/>
      <c r="C1594" s="43"/>
      <c r="D1594" s="47"/>
      <c r="E1594" s="48"/>
      <c r="F1594" s="44"/>
      <c r="G1594" s="47"/>
      <c r="H1594" s="47"/>
      <c r="I1594" s="51"/>
    </row>
    <row r="1595" spans="2:9" ht="20.100000000000001" customHeight="1" x14ac:dyDescent="0.25">
      <c r="B1595" s="42"/>
      <c r="C1595" s="43"/>
      <c r="D1595" s="47"/>
      <c r="E1595" s="48"/>
      <c r="F1595" s="44"/>
      <c r="G1595" s="47"/>
      <c r="H1595" s="47"/>
      <c r="I1595" s="51"/>
    </row>
    <row r="1596" spans="2:9" ht="20.100000000000001" customHeight="1" x14ac:dyDescent="0.25">
      <c r="B1596" s="42"/>
      <c r="C1596" s="43"/>
      <c r="D1596" s="47"/>
      <c r="E1596" s="48"/>
      <c r="F1596" s="44"/>
      <c r="G1596" s="47"/>
      <c r="H1596" s="47"/>
      <c r="I1596" s="51"/>
    </row>
    <row r="1597" spans="2:9" ht="20.100000000000001" customHeight="1" x14ac:dyDescent="0.25">
      <c r="B1597" s="42"/>
      <c r="C1597" s="43"/>
      <c r="D1597" s="47"/>
      <c r="E1597" s="48"/>
      <c r="F1597" s="44"/>
      <c r="G1597" s="47"/>
      <c r="H1597" s="47"/>
      <c r="I1597" s="51"/>
    </row>
    <row r="1598" spans="2:9" ht="20.100000000000001" customHeight="1" x14ac:dyDescent="0.25">
      <c r="B1598" s="42"/>
      <c r="C1598" s="43"/>
      <c r="D1598" s="47"/>
      <c r="E1598" s="48"/>
      <c r="F1598" s="44"/>
      <c r="G1598" s="47"/>
      <c r="H1598" s="47"/>
      <c r="I1598" s="51"/>
    </row>
    <row r="1599" spans="2:9" ht="20.100000000000001" customHeight="1" x14ac:dyDescent="0.25">
      <c r="B1599" s="42"/>
      <c r="C1599" s="43"/>
      <c r="D1599" s="47"/>
      <c r="E1599" s="48"/>
      <c r="F1599" s="44"/>
      <c r="G1599" s="47"/>
      <c r="H1599" s="47"/>
      <c r="I1599" s="51"/>
    </row>
    <row r="1600" spans="2:9" ht="20.100000000000001" customHeight="1" x14ac:dyDescent="0.25">
      <c r="B1600" s="42"/>
      <c r="C1600" s="43"/>
      <c r="D1600" s="47"/>
      <c r="E1600" s="48"/>
      <c r="F1600" s="44"/>
      <c r="G1600" s="47"/>
      <c r="H1600" s="47"/>
      <c r="I1600" s="51"/>
    </row>
    <row r="1601" spans="2:9" ht="20.100000000000001" customHeight="1" x14ac:dyDescent="0.25">
      <c r="B1601" s="42"/>
      <c r="C1601" s="43"/>
      <c r="D1601" s="47"/>
      <c r="E1601" s="48"/>
      <c r="F1601" s="44"/>
      <c r="G1601" s="47"/>
      <c r="H1601" s="47"/>
      <c r="I1601" s="51"/>
    </row>
    <row r="1602" spans="2:9" ht="20.100000000000001" customHeight="1" x14ac:dyDescent="0.25">
      <c r="B1602" s="42"/>
      <c r="C1602" s="43"/>
      <c r="D1602" s="47"/>
      <c r="E1602" s="48"/>
      <c r="F1602" s="44"/>
      <c r="G1602" s="47"/>
      <c r="H1602" s="47"/>
      <c r="I1602" s="51"/>
    </row>
    <row r="1603" spans="2:9" ht="20.100000000000001" customHeight="1" x14ac:dyDescent="0.25">
      <c r="B1603" s="42"/>
      <c r="C1603" s="43"/>
      <c r="D1603" s="47"/>
      <c r="E1603" s="48"/>
      <c r="F1603" s="44"/>
      <c r="G1603" s="47"/>
      <c r="H1603" s="47"/>
      <c r="I1603" s="51"/>
    </row>
    <row r="1604" spans="2:9" ht="20.100000000000001" customHeight="1" x14ac:dyDescent="0.25">
      <c r="B1604" s="42"/>
      <c r="C1604" s="43"/>
      <c r="D1604" s="47"/>
      <c r="E1604" s="48"/>
      <c r="F1604" s="44"/>
      <c r="G1604" s="47"/>
      <c r="H1604" s="47"/>
      <c r="I1604" s="51"/>
    </row>
    <row r="1605" spans="2:9" ht="20.100000000000001" customHeight="1" x14ac:dyDescent="0.25">
      <c r="B1605" s="42"/>
      <c r="C1605" s="43"/>
      <c r="D1605" s="47"/>
      <c r="E1605" s="48"/>
      <c r="F1605" s="44"/>
      <c r="G1605" s="47"/>
      <c r="H1605" s="47"/>
      <c r="I1605" s="51"/>
    </row>
    <row r="1606" spans="2:9" ht="20.100000000000001" customHeight="1" x14ac:dyDescent="0.25">
      <c r="B1606" s="42"/>
      <c r="C1606" s="43"/>
      <c r="D1606" s="47"/>
      <c r="E1606" s="48"/>
      <c r="F1606" s="44"/>
      <c r="G1606" s="47"/>
      <c r="H1606" s="47"/>
      <c r="I1606" s="51"/>
    </row>
    <row r="1607" spans="2:9" ht="20.100000000000001" customHeight="1" x14ac:dyDescent="0.25">
      <c r="B1607" s="42"/>
      <c r="C1607" s="43"/>
      <c r="D1607" s="47"/>
      <c r="E1607" s="48"/>
      <c r="F1607" s="44"/>
      <c r="G1607" s="47"/>
      <c r="H1607" s="47"/>
      <c r="I1607" s="51"/>
    </row>
    <row r="1608" spans="2:9" ht="20.100000000000001" customHeight="1" x14ac:dyDescent="0.25">
      <c r="B1608" s="42"/>
      <c r="C1608" s="43"/>
      <c r="D1608" s="47"/>
      <c r="E1608" s="48"/>
      <c r="F1608" s="44"/>
      <c r="G1608" s="47"/>
      <c r="H1608" s="47"/>
      <c r="I1608" s="51"/>
    </row>
    <row r="1609" spans="2:9" ht="20.100000000000001" customHeight="1" x14ac:dyDescent="0.25">
      <c r="B1609" s="42"/>
      <c r="C1609" s="43"/>
      <c r="D1609" s="47"/>
      <c r="E1609" s="48"/>
      <c r="F1609" s="44"/>
      <c r="G1609" s="47"/>
      <c r="H1609" s="47"/>
      <c r="I1609" s="51"/>
    </row>
    <row r="1610" spans="2:9" ht="20.100000000000001" customHeight="1" x14ac:dyDescent="0.25">
      <c r="B1610" s="42"/>
      <c r="C1610" s="43"/>
      <c r="D1610" s="47"/>
      <c r="E1610" s="48"/>
      <c r="F1610" s="44"/>
      <c r="G1610" s="47"/>
      <c r="H1610" s="47"/>
      <c r="I1610" s="51"/>
    </row>
    <row r="1611" spans="2:9" ht="20.100000000000001" customHeight="1" x14ac:dyDescent="0.25">
      <c r="B1611" s="42"/>
      <c r="C1611" s="43"/>
      <c r="D1611" s="47"/>
      <c r="E1611" s="48"/>
      <c r="F1611" s="44"/>
      <c r="G1611" s="47"/>
      <c r="H1611" s="47"/>
      <c r="I1611" s="51"/>
    </row>
    <row r="1612" spans="2:9" ht="20.100000000000001" customHeight="1" x14ac:dyDescent="0.25">
      <c r="B1612" s="42"/>
      <c r="C1612" s="43"/>
      <c r="D1612" s="47"/>
      <c r="E1612" s="48"/>
      <c r="F1612" s="44"/>
      <c r="G1612" s="47"/>
      <c r="H1612" s="47"/>
      <c r="I1612" s="51"/>
    </row>
    <row r="1613" spans="2:9" ht="20.100000000000001" customHeight="1" x14ac:dyDescent="0.25">
      <c r="B1613" s="42"/>
      <c r="C1613" s="43"/>
      <c r="D1613" s="47"/>
      <c r="E1613" s="48"/>
      <c r="F1613" s="44"/>
      <c r="G1613" s="47"/>
      <c r="H1613" s="47"/>
      <c r="I1613" s="51"/>
    </row>
    <row r="1614" spans="2:9" ht="20.100000000000001" customHeight="1" x14ac:dyDescent="0.25">
      <c r="B1614" s="42"/>
      <c r="C1614" s="43"/>
      <c r="D1614" s="47"/>
      <c r="E1614" s="48"/>
      <c r="F1614" s="44"/>
      <c r="G1614" s="47"/>
      <c r="H1614" s="47"/>
      <c r="I1614" s="51"/>
    </row>
    <row r="1615" spans="2:9" ht="20.100000000000001" customHeight="1" x14ac:dyDescent="0.25">
      <c r="B1615" s="42"/>
      <c r="C1615" s="43"/>
      <c r="D1615" s="47"/>
      <c r="E1615" s="48"/>
      <c r="F1615" s="44"/>
      <c r="G1615" s="47"/>
      <c r="H1615" s="47"/>
      <c r="I1615" s="51"/>
    </row>
    <row r="1616" spans="2:9" ht="20.100000000000001" customHeight="1" x14ac:dyDescent="0.25">
      <c r="B1616" s="42"/>
      <c r="C1616" s="43"/>
      <c r="D1616" s="47"/>
      <c r="E1616" s="48"/>
      <c r="F1616" s="44"/>
      <c r="G1616" s="47"/>
      <c r="H1616" s="47"/>
      <c r="I1616" s="51"/>
    </row>
    <row r="1617" spans="2:9" ht="20.100000000000001" customHeight="1" x14ac:dyDescent="0.25">
      <c r="B1617" s="42"/>
      <c r="C1617" s="43"/>
      <c r="D1617" s="47"/>
      <c r="E1617" s="48"/>
      <c r="F1617" s="44"/>
      <c r="G1617" s="47"/>
      <c r="H1617" s="47"/>
      <c r="I1617" s="51"/>
    </row>
    <row r="1618" spans="2:9" ht="20.100000000000001" customHeight="1" x14ac:dyDescent="0.25">
      <c r="B1618" s="42"/>
      <c r="C1618" s="43"/>
      <c r="D1618" s="47"/>
      <c r="E1618" s="48"/>
      <c r="F1618" s="44"/>
      <c r="G1618" s="47"/>
      <c r="H1618" s="47"/>
      <c r="I1618" s="51"/>
    </row>
    <row r="1619" spans="2:9" ht="20.100000000000001" customHeight="1" x14ac:dyDescent="0.25">
      <c r="B1619" s="42"/>
      <c r="C1619" s="43"/>
      <c r="D1619" s="47"/>
      <c r="E1619" s="48"/>
      <c r="F1619" s="44"/>
      <c r="G1619" s="47"/>
      <c r="H1619" s="47"/>
      <c r="I1619" s="51"/>
    </row>
    <row r="1620" spans="2:9" ht="20.100000000000001" customHeight="1" x14ac:dyDescent="0.25">
      <c r="B1620" s="42"/>
      <c r="C1620" s="43"/>
      <c r="D1620" s="47"/>
      <c r="E1620" s="48"/>
      <c r="F1620" s="44"/>
      <c r="G1620" s="47"/>
      <c r="H1620" s="47"/>
      <c r="I1620" s="51"/>
    </row>
    <row r="1621" spans="2:9" ht="20.100000000000001" customHeight="1" x14ac:dyDescent="0.25">
      <c r="B1621" s="42"/>
      <c r="C1621" s="43"/>
      <c r="D1621" s="47"/>
      <c r="E1621" s="48"/>
      <c r="F1621" s="44"/>
      <c r="G1621" s="47"/>
      <c r="H1621" s="47"/>
      <c r="I1621" s="51"/>
    </row>
    <row r="1622" spans="2:9" ht="20.100000000000001" customHeight="1" x14ac:dyDescent="0.25">
      <c r="B1622" s="42"/>
      <c r="C1622" s="43"/>
      <c r="D1622" s="47"/>
      <c r="E1622" s="48"/>
      <c r="F1622" s="44"/>
      <c r="G1622" s="47"/>
      <c r="H1622" s="47"/>
      <c r="I1622" s="51"/>
    </row>
    <row r="1623" spans="2:9" ht="20.100000000000001" customHeight="1" x14ac:dyDescent="0.25">
      <c r="B1623" s="42"/>
      <c r="C1623" s="43"/>
      <c r="D1623" s="47"/>
      <c r="E1623" s="48"/>
      <c r="F1623" s="44"/>
      <c r="G1623" s="47"/>
      <c r="H1623" s="47"/>
      <c r="I1623" s="51"/>
    </row>
    <row r="1624" spans="2:9" ht="20.100000000000001" customHeight="1" x14ac:dyDescent="0.25">
      <c r="B1624" s="42"/>
      <c r="C1624" s="43"/>
      <c r="D1624" s="47"/>
      <c r="E1624" s="48"/>
      <c r="F1624" s="44"/>
      <c r="G1624" s="47"/>
      <c r="H1624" s="47"/>
      <c r="I1624" s="51"/>
    </row>
    <row r="1625" spans="2:9" ht="20.100000000000001" customHeight="1" x14ac:dyDescent="0.25">
      <c r="B1625" s="42"/>
      <c r="C1625" s="43"/>
      <c r="D1625" s="47"/>
      <c r="E1625" s="48"/>
      <c r="F1625" s="44"/>
      <c r="G1625" s="47"/>
      <c r="H1625" s="47"/>
      <c r="I1625" s="51"/>
    </row>
    <row r="1626" spans="2:9" ht="20.100000000000001" customHeight="1" x14ac:dyDescent="0.25">
      <c r="B1626" s="42"/>
      <c r="C1626" s="43"/>
      <c r="D1626" s="47"/>
      <c r="E1626" s="48"/>
      <c r="F1626" s="44"/>
      <c r="G1626" s="47"/>
      <c r="H1626" s="47"/>
      <c r="I1626" s="51"/>
    </row>
    <row r="1627" spans="2:9" ht="20.100000000000001" customHeight="1" x14ac:dyDescent="0.25">
      <c r="B1627" s="42"/>
      <c r="C1627" s="43"/>
      <c r="D1627" s="47"/>
      <c r="E1627" s="48"/>
      <c r="F1627" s="44"/>
      <c r="G1627" s="47"/>
      <c r="H1627" s="47"/>
      <c r="I1627" s="51"/>
    </row>
    <row r="1628" spans="2:9" ht="20.100000000000001" customHeight="1" x14ac:dyDescent="0.25">
      <c r="B1628" s="42"/>
      <c r="C1628" s="43"/>
      <c r="D1628" s="47"/>
      <c r="E1628" s="48"/>
      <c r="F1628" s="44"/>
      <c r="G1628" s="47"/>
      <c r="H1628" s="47"/>
      <c r="I1628" s="51"/>
    </row>
    <row r="1629" spans="2:9" ht="20.100000000000001" customHeight="1" x14ac:dyDescent="0.25">
      <c r="B1629" s="42"/>
      <c r="C1629" s="43"/>
      <c r="D1629" s="47"/>
      <c r="E1629" s="48"/>
      <c r="F1629" s="44"/>
      <c r="G1629" s="47"/>
      <c r="H1629" s="47"/>
      <c r="I1629" s="51"/>
    </row>
    <row r="1630" spans="2:9" ht="20.100000000000001" customHeight="1" x14ac:dyDescent="0.25">
      <c r="B1630" s="42"/>
      <c r="C1630" s="43"/>
      <c r="D1630" s="47"/>
      <c r="E1630" s="48"/>
      <c r="F1630" s="44"/>
      <c r="G1630" s="47"/>
      <c r="H1630" s="47"/>
      <c r="I1630" s="51"/>
    </row>
    <row r="1631" spans="2:9" ht="20.100000000000001" customHeight="1" x14ac:dyDescent="0.25">
      <c r="B1631" s="42"/>
      <c r="C1631" s="43"/>
      <c r="D1631" s="47"/>
      <c r="E1631" s="48"/>
      <c r="F1631" s="44"/>
      <c r="G1631" s="47"/>
      <c r="H1631" s="47"/>
      <c r="I1631" s="51"/>
    </row>
    <row r="1632" spans="2:9" ht="20.100000000000001" customHeight="1" x14ac:dyDescent="0.25">
      <c r="B1632" s="42"/>
      <c r="C1632" s="43"/>
      <c r="D1632" s="47"/>
      <c r="E1632" s="48"/>
      <c r="F1632" s="44"/>
      <c r="G1632" s="47"/>
      <c r="H1632" s="47"/>
      <c r="I1632" s="51"/>
    </row>
    <row r="1633" spans="2:9" ht="20.100000000000001" customHeight="1" x14ac:dyDescent="0.25">
      <c r="B1633" s="42"/>
      <c r="C1633" s="43"/>
      <c r="D1633" s="47"/>
      <c r="E1633" s="48"/>
      <c r="F1633" s="44"/>
      <c r="G1633" s="47"/>
      <c r="H1633" s="47"/>
      <c r="I1633" s="51"/>
    </row>
    <row r="1634" spans="2:9" ht="20.100000000000001" customHeight="1" x14ac:dyDescent="0.25">
      <c r="B1634" s="42"/>
      <c r="C1634" s="43"/>
      <c r="D1634" s="47"/>
      <c r="E1634" s="48"/>
      <c r="F1634" s="44"/>
      <c r="G1634" s="47"/>
      <c r="H1634" s="47"/>
      <c r="I1634" s="51"/>
    </row>
    <row r="1635" spans="2:9" ht="20.100000000000001" customHeight="1" x14ac:dyDescent="0.25">
      <c r="B1635" s="42"/>
      <c r="C1635" s="43"/>
      <c r="D1635" s="47"/>
      <c r="E1635" s="48"/>
      <c r="F1635" s="44"/>
      <c r="G1635" s="47"/>
      <c r="H1635" s="47"/>
      <c r="I1635" s="51"/>
    </row>
    <row r="1636" spans="2:9" ht="20.100000000000001" customHeight="1" x14ac:dyDescent="0.25">
      <c r="B1636" s="42"/>
      <c r="C1636" s="43"/>
      <c r="D1636" s="47"/>
      <c r="E1636" s="48"/>
      <c r="F1636" s="44"/>
      <c r="G1636" s="47"/>
      <c r="H1636" s="47"/>
      <c r="I1636" s="51"/>
    </row>
    <row r="1637" spans="2:9" ht="20.100000000000001" customHeight="1" x14ac:dyDescent="0.25">
      <c r="B1637" s="42"/>
      <c r="C1637" s="43"/>
      <c r="D1637" s="47"/>
      <c r="E1637" s="48"/>
      <c r="F1637" s="44"/>
      <c r="G1637" s="47"/>
      <c r="H1637" s="47"/>
      <c r="I1637" s="51"/>
    </row>
    <row r="1638" spans="2:9" ht="20.100000000000001" customHeight="1" x14ac:dyDescent="0.25">
      <c r="B1638" s="42"/>
      <c r="C1638" s="43"/>
      <c r="D1638" s="47"/>
      <c r="E1638" s="48"/>
      <c r="F1638" s="44"/>
      <c r="G1638" s="47"/>
      <c r="H1638" s="47"/>
      <c r="I1638" s="51"/>
    </row>
    <row r="1639" spans="2:9" ht="20.100000000000001" customHeight="1" x14ac:dyDescent="0.25">
      <c r="B1639" s="42"/>
      <c r="C1639" s="43"/>
      <c r="D1639" s="47"/>
      <c r="E1639" s="48"/>
      <c r="F1639" s="44"/>
      <c r="G1639" s="47"/>
      <c r="H1639" s="47"/>
      <c r="I1639" s="51"/>
    </row>
    <row r="1640" spans="2:9" ht="20.100000000000001" customHeight="1" x14ac:dyDescent="0.25">
      <c r="B1640" s="42"/>
      <c r="C1640" s="43"/>
      <c r="D1640" s="47"/>
      <c r="E1640" s="48"/>
      <c r="F1640" s="44"/>
      <c r="G1640" s="47"/>
      <c r="H1640" s="47"/>
      <c r="I1640" s="51"/>
    </row>
    <row r="1641" spans="2:9" ht="20.100000000000001" customHeight="1" x14ac:dyDescent="0.25">
      <c r="B1641" s="42"/>
      <c r="C1641" s="43"/>
      <c r="D1641" s="47"/>
      <c r="E1641" s="48"/>
      <c r="F1641" s="44"/>
      <c r="G1641" s="47"/>
      <c r="H1641" s="47"/>
      <c r="I1641" s="51"/>
    </row>
    <row r="1642" spans="2:9" ht="20.100000000000001" customHeight="1" x14ac:dyDescent="0.25">
      <c r="B1642" s="42"/>
      <c r="C1642" s="43"/>
      <c r="D1642" s="47"/>
      <c r="E1642" s="48"/>
      <c r="F1642" s="44"/>
      <c r="G1642" s="47"/>
      <c r="H1642" s="47"/>
      <c r="I1642" s="51"/>
    </row>
    <row r="1643" spans="2:9" ht="20.100000000000001" customHeight="1" x14ac:dyDescent="0.25">
      <c r="B1643" s="42"/>
      <c r="C1643" s="43"/>
      <c r="D1643" s="47"/>
      <c r="E1643" s="48"/>
      <c r="F1643" s="44"/>
      <c r="G1643" s="47"/>
      <c r="H1643" s="47"/>
      <c r="I1643" s="51"/>
    </row>
    <row r="1644" spans="2:9" ht="20.100000000000001" customHeight="1" x14ac:dyDescent="0.25">
      <c r="B1644" s="42"/>
      <c r="C1644" s="43"/>
      <c r="D1644" s="47"/>
      <c r="E1644" s="48"/>
      <c r="F1644" s="44"/>
      <c r="G1644" s="47"/>
      <c r="H1644" s="47"/>
      <c r="I1644" s="51"/>
    </row>
    <row r="1645" spans="2:9" ht="20.100000000000001" customHeight="1" x14ac:dyDescent="0.25">
      <c r="B1645" s="42"/>
      <c r="C1645" s="43"/>
      <c r="D1645" s="47"/>
      <c r="E1645" s="48"/>
      <c r="F1645" s="44"/>
      <c r="G1645" s="47"/>
      <c r="H1645" s="47"/>
      <c r="I1645" s="51"/>
    </row>
    <row r="1646" spans="2:9" ht="20.100000000000001" customHeight="1" x14ac:dyDescent="0.25">
      <c r="B1646" s="42"/>
      <c r="C1646" s="43"/>
      <c r="D1646" s="47"/>
      <c r="E1646" s="48"/>
      <c r="F1646" s="44"/>
      <c r="G1646" s="47"/>
      <c r="H1646" s="47"/>
      <c r="I1646" s="51"/>
    </row>
    <row r="1647" spans="2:9" ht="20.100000000000001" customHeight="1" x14ac:dyDescent="0.25">
      <c r="B1647" s="42"/>
      <c r="C1647" s="43"/>
      <c r="D1647" s="47"/>
      <c r="E1647" s="48"/>
      <c r="F1647" s="44"/>
      <c r="G1647" s="47"/>
      <c r="H1647" s="47"/>
      <c r="I1647" s="51"/>
    </row>
    <row r="1648" spans="2:9" ht="20.100000000000001" customHeight="1" x14ac:dyDescent="0.25">
      <c r="B1648" s="42"/>
      <c r="C1648" s="43"/>
      <c r="D1648" s="47"/>
      <c r="E1648" s="48"/>
      <c r="F1648" s="44"/>
      <c r="G1648" s="47"/>
      <c r="H1648" s="47"/>
      <c r="I1648" s="51"/>
    </row>
    <row r="1649" spans="1:12" ht="20.100000000000001" customHeight="1" x14ac:dyDescent="0.25">
      <c r="B1649" s="42"/>
      <c r="C1649" s="43"/>
      <c r="D1649" s="47"/>
      <c r="E1649" s="48"/>
      <c r="F1649" s="44"/>
      <c r="G1649" s="47"/>
      <c r="H1649" s="47"/>
      <c r="I1649" s="51"/>
    </row>
    <row r="1650" spans="1:12" ht="20.100000000000001" customHeight="1" x14ac:dyDescent="0.25">
      <c r="B1650" s="42"/>
      <c r="C1650" s="43"/>
      <c r="D1650" s="47"/>
      <c r="E1650" s="48"/>
      <c r="F1650" s="44"/>
      <c r="G1650" s="47"/>
      <c r="H1650" s="47"/>
      <c r="I1650" s="51"/>
    </row>
    <row r="1651" spans="1:12" ht="20.100000000000001" customHeight="1" x14ac:dyDescent="0.25">
      <c r="B1651" s="42"/>
      <c r="C1651" s="43"/>
      <c r="D1651" s="47"/>
      <c r="E1651" s="48"/>
      <c r="F1651" s="44"/>
      <c r="G1651" s="47"/>
      <c r="H1651" s="47"/>
      <c r="I1651" s="51"/>
    </row>
    <row r="1652" spans="1:12" s="16" customFormat="1" ht="20.100000000000001" customHeight="1" x14ac:dyDescent="0.25">
      <c r="B1652" s="42"/>
      <c r="C1652" s="43"/>
      <c r="D1652" s="47"/>
      <c r="E1652" s="48"/>
      <c r="F1652" s="44"/>
      <c r="G1652" s="47"/>
      <c r="H1652" s="47"/>
      <c r="I1652" s="51"/>
      <c r="J1652" s="25"/>
      <c r="K1652" s="25"/>
      <c r="L1652" s="25"/>
    </row>
    <row r="1653" spans="1:12" s="16" customFormat="1" ht="20.100000000000001" customHeight="1" x14ac:dyDescent="0.25">
      <c r="A1653" s="17"/>
      <c r="B1653" s="23"/>
      <c r="C1653" s="23"/>
      <c r="D1653" s="24"/>
      <c r="E1653" s="24"/>
      <c r="F1653" s="24"/>
      <c r="G1653" s="24"/>
      <c r="H1653" s="24"/>
      <c r="I1653" s="24"/>
      <c r="J1653" s="25"/>
      <c r="K1653" s="25"/>
      <c r="L1653" s="25"/>
    </row>
  </sheetData>
  <mergeCells count="7">
    <mergeCell ref="D21:E21"/>
    <mergeCell ref="D22:E22"/>
    <mergeCell ref="B2:I2"/>
    <mergeCell ref="J6:L11"/>
    <mergeCell ref="B21:C21"/>
    <mergeCell ref="B22:C22"/>
    <mergeCell ref="B3:I3"/>
  </mergeCells>
  <conditionalFormatting sqref="B26:I1652">
    <cfRule type="expression" dxfId="3" priority="2">
      <formula>$C26&lt;=TODAY()</formula>
    </cfRule>
  </conditionalFormatting>
  <conditionalFormatting sqref="E26:E1652 B26:B1652 B26:I1651 D96:E1652 G55:G1652 H96:I1652">
    <cfRule type="expression" dxfId="2" priority="1">
      <formula>MOD($B26,VLOOKUP(payment_frequency,periodic_table,3,0))=0</formula>
    </cfRule>
  </conditionalFormatting>
  <dataValidations count="4">
    <dataValidation type="list" allowBlank="1" showInputMessage="1" showErrorMessage="1" sqref="E15:E16" xr:uid="{E384A5ED-B0B4-4849-AAEE-9D28549A5AD3}">
      <formula1>INDIRECT(payment_frequency)</formula1>
    </dataValidation>
    <dataValidation type="list" allowBlank="1" showInputMessage="1" showErrorMessage="1" sqref="E10" xr:uid="{6EEE553A-0DBA-4816-9FDC-1105A9057B2B}">
      <formula1>payment_types</formula1>
    </dataValidation>
    <dataValidation type="list" allowBlank="1" showInputMessage="1" showErrorMessage="1" sqref="E11:E12" xr:uid="{0D331556-614B-4361-8EF9-B1DFF11E0EB1}">
      <formula1>payment_due</formula1>
    </dataValidation>
    <dataValidation type="whole" operator="greaterThan" allowBlank="1" showInputMessage="1" showErrorMessage="1" errorTitle="Whole Numbers" error="Only whole numbers that are greater than 0" sqref="E14" xr:uid="{1A4E2841-7097-47C5-9F22-50E7508E3BC2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FD77-C258-4E26-89C4-2FF45A8947B4}">
  <dimension ref="B2:Q1652"/>
  <sheetViews>
    <sheetView showGridLines="0" zoomScaleNormal="100" workbookViewId="0">
      <selection activeCell="P17" sqref="P17"/>
    </sheetView>
  </sheetViews>
  <sheetFormatPr defaultRowHeight="15" x14ac:dyDescent="0.25"/>
  <cols>
    <col min="1" max="1" width="4.28515625" style="92" customWidth="1"/>
    <col min="2" max="2" width="17.85546875" style="92" customWidth="1"/>
    <col min="3" max="3" width="12.85546875" style="92" customWidth="1"/>
    <col min="4" max="4" width="26.42578125" style="93" customWidth="1"/>
    <col min="5" max="5" width="22.140625" style="93" customWidth="1"/>
    <col min="6" max="6" width="12.7109375" style="93" customWidth="1"/>
    <col min="7" max="7" width="21.85546875" style="93" customWidth="1"/>
    <col min="8" max="8" width="15.85546875" style="93" customWidth="1"/>
    <col min="9" max="9" width="33.140625" style="93" customWidth="1"/>
    <col min="10" max="10" width="9.28515625" style="92" customWidth="1"/>
    <col min="11" max="14" width="9.140625" style="92"/>
    <col min="15" max="15" width="10.140625" style="92" bestFit="1" customWidth="1"/>
    <col min="16" max="16384" width="9.140625" style="92"/>
  </cols>
  <sheetData>
    <row r="2" spans="2:12" ht="35.25" customHeight="1" x14ac:dyDescent="0.25">
      <c r="B2" s="90" t="s">
        <v>39</v>
      </c>
      <c r="C2" s="90"/>
      <c r="D2" s="90"/>
      <c r="E2" s="90"/>
      <c r="F2" s="90"/>
      <c r="G2" s="90"/>
      <c r="H2" s="90"/>
      <c r="I2" s="90"/>
    </row>
    <row r="3" spans="2:12" x14ac:dyDescent="0.25">
      <c r="D3" s="92"/>
      <c r="E3" s="92"/>
      <c r="F3" s="92"/>
      <c r="G3" s="92"/>
      <c r="H3" s="92"/>
      <c r="I3" s="92"/>
    </row>
    <row r="4" spans="2:12" x14ac:dyDescent="0.25">
      <c r="D4" s="92"/>
      <c r="E4" s="92"/>
      <c r="F4" s="92"/>
      <c r="G4" s="92"/>
      <c r="H4" s="92"/>
      <c r="I4" s="92"/>
    </row>
    <row r="5" spans="2:12" ht="21.75" thickBot="1" x14ac:dyDescent="0.3">
      <c r="B5" s="37" t="s">
        <v>18</v>
      </c>
      <c r="C5" s="94"/>
      <c r="D5" s="94"/>
      <c r="E5" s="94"/>
      <c r="F5" s="92"/>
      <c r="G5" s="37" t="s">
        <v>19</v>
      </c>
      <c r="H5" s="94"/>
      <c r="I5" s="94"/>
    </row>
    <row r="6" spans="2:12" ht="18.75" x14ac:dyDescent="0.25">
      <c r="B6" s="95"/>
      <c r="C6" s="95"/>
      <c r="D6" s="130" t="s">
        <v>14</v>
      </c>
      <c r="E6" s="53">
        <v>20</v>
      </c>
      <c r="F6" s="96"/>
      <c r="G6" s="95"/>
      <c r="H6" s="130" t="s">
        <v>53</v>
      </c>
      <c r="I6" s="131">
        <f>(1+apr/VLOOKUP(interest_compounded,periodic_table,3,0))^(VLOOKUP(interest_compounded,periodic_table,3,0)/VLOOKUP(payment_frequency,periodic_table,3,0))-1</f>
        <v>3.7499999999999201E-3</v>
      </c>
      <c r="J6" s="97" t="str">
        <f>IF($H$17=TRUE,"","Warning!
Regular Payment Frequency &amp; Extra Payment Frequency don't MATCH. Check out them")</f>
        <v/>
      </c>
      <c r="K6" s="98"/>
      <c r="L6" s="98"/>
    </row>
    <row r="7" spans="2:12" ht="18.75" x14ac:dyDescent="0.25">
      <c r="B7" s="95"/>
      <c r="C7" s="95"/>
      <c r="D7" s="130" t="s">
        <v>15</v>
      </c>
      <c r="E7" s="55">
        <v>200000</v>
      </c>
      <c r="F7" s="96"/>
      <c r="G7" s="95"/>
      <c r="H7" s="130" t="s">
        <v>54</v>
      </c>
      <c r="I7" s="134">
        <f>SUM(interest_paid,principal_paid)</f>
        <v>252344.3752529363</v>
      </c>
      <c r="J7" s="97"/>
      <c r="K7" s="98"/>
      <c r="L7" s="98"/>
    </row>
    <row r="8" spans="2:12" ht="18.75" x14ac:dyDescent="0.25">
      <c r="B8" s="95"/>
      <c r="C8" s="95"/>
      <c r="D8" s="130" t="s">
        <v>4</v>
      </c>
      <c r="E8" s="57">
        <v>4.4999999999999998E-2</v>
      </c>
      <c r="F8" s="96"/>
      <c r="G8" s="95"/>
      <c r="H8" s="130" t="s">
        <v>55</v>
      </c>
      <c r="I8" s="134">
        <f ca="1">SUM(OFFSET($G$25,0,0,I10))</f>
        <v>52344.375252936348</v>
      </c>
      <c r="J8" s="97"/>
      <c r="K8" s="98"/>
      <c r="L8" s="98"/>
    </row>
    <row r="9" spans="2:12" ht="18.75" x14ac:dyDescent="0.25">
      <c r="B9" s="95"/>
      <c r="C9" s="95"/>
      <c r="D9" s="130" t="s">
        <v>71</v>
      </c>
      <c r="E9" s="58">
        <v>43169</v>
      </c>
      <c r="F9" s="96"/>
      <c r="G9" s="95"/>
      <c r="H9" s="130" t="s">
        <v>20</v>
      </c>
      <c r="I9" s="134">
        <f ca="1">nper*payment-loan-I8</f>
        <v>51327.325332643151</v>
      </c>
      <c r="J9" s="97"/>
      <c r="K9" s="98"/>
      <c r="L9" s="98"/>
    </row>
    <row r="10" spans="2:12" ht="18.75" x14ac:dyDescent="0.25">
      <c r="B10" s="95"/>
      <c r="C10" s="95"/>
      <c r="D10" s="130" t="s">
        <v>17</v>
      </c>
      <c r="E10" s="61" t="s">
        <v>21</v>
      </c>
      <c r="F10" s="96"/>
      <c r="G10" s="95"/>
      <c r="H10" s="130" t="s">
        <v>52</v>
      </c>
      <c r="I10" s="132">
        <f>COUNTIF(array,"&gt;0")</f>
        <v>136</v>
      </c>
      <c r="J10" s="97"/>
      <c r="K10" s="98"/>
      <c r="L10" s="98"/>
    </row>
    <row r="11" spans="2:12" ht="18.75" x14ac:dyDescent="0.25">
      <c r="B11" s="99"/>
      <c r="C11" s="100"/>
      <c r="D11" s="63" t="s">
        <v>57</v>
      </c>
      <c r="E11" s="63" t="s">
        <v>9</v>
      </c>
      <c r="F11" s="96"/>
      <c r="G11" s="95"/>
      <c r="H11" s="130" t="s">
        <v>56</v>
      </c>
      <c r="I11" s="131" t="str">
        <f>DATEDIF(first_payment_date,INDEX(dates,I10),"y") &amp; " Years, " &amp; DATEDIF(first_payment_date,INDEX(dates,I10),"ym") &amp; " Months, " &amp; DATEDIF(first_payment_date,INDEX(dates,I10),"md") &amp; " Days"</f>
        <v>11 Years, 4 Months, 0 Days</v>
      </c>
      <c r="J11" s="97"/>
      <c r="K11" s="98"/>
      <c r="L11" s="98"/>
    </row>
    <row r="12" spans="2:12" ht="18.75" x14ac:dyDescent="0.25">
      <c r="B12" s="101"/>
      <c r="C12" s="101"/>
      <c r="D12" s="65" t="s">
        <v>51</v>
      </c>
      <c r="E12" s="65" t="s">
        <v>9</v>
      </c>
      <c r="F12" s="102" t="str">
        <f>IF(VLOOKUP(interest_compounded,periodic_table,3,0)&lt;=VLOOKUP(payment_frequency,periodic_table,3,0),"","&lt;&lt; Warning! When interest is compounded '"&amp;interest_compounded&amp;"', Payment cannot be '"&amp;payment_frequency&amp;"'")</f>
        <v/>
      </c>
      <c r="G12" s="103"/>
      <c r="H12" s="103"/>
      <c r="I12" s="103"/>
      <c r="J12" s="96"/>
      <c r="K12" s="96"/>
      <c r="L12" s="96"/>
    </row>
    <row r="13" spans="2:12" ht="18.75" x14ac:dyDescent="0.25">
      <c r="B13" s="101"/>
      <c r="C13" s="101"/>
      <c r="D13" s="65" t="s">
        <v>34</v>
      </c>
      <c r="E13" s="135">
        <v>500</v>
      </c>
      <c r="F13" s="96"/>
      <c r="G13" s="96"/>
      <c r="H13" s="96"/>
      <c r="I13" s="96"/>
      <c r="J13" s="96"/>
      <c r="K13" s="96"/>
      <c r="L13" s="96"/>
    </row>
    <row r="14" spans="2:12" ht="18.75" x14ac:dyDescent="0.25">
      <c r="B14" s="101"/>
      <c r="C14" s="101"/>
      <c r="D14" s="65" t="s">
        <v>50</v>
      </c>
      <c r="E14" s="65" t="s">
        <v>9</v>
      </c>
      <c r="F14" s="104" t="s">
        <v>59</v>
      </c>
      <c r="G14" s="96"/>
      <c r="H14" s="96"/>
      <c r="I14" s="96"/>
      <c r="J14" s="96"/>
      <c r="K14" s="96"/>
      <c r="L14" s="96"/>
    </row>
    <row r="15" spans="2:12" ht="18" customHeight="1" x14ac:dyDescent="0.25">
      <c r="B15" s="101"/>
      <c r="C15" s="101"/>
      <c r="D15" s="65" t="s">
        <v>16</v>
      </c>
      <c r="E15" s="65">
        <v>10</v>
      </c>
      <c r="F15" s="96"/>
      <c r="G15" s="96"/>
      <c r="H15" s="96"/>
      <c r="I15" s="96"/>
      <c r="J15" s="96"/>
      <c r="K15" s="96"/>
      <c r="L15" s="96"/>
    </row>
    <row r="16" spans="2:12" ht="18" customHeight="1" x14ac:dyDescent="0.25">
      <c r="D16" s="92"/>
      <c r="E16" s="92"/>
      <c r="F16" s="92"/>
      <c r="G16" s="92"/>
      <c r="H16" s="92"/>
      <c r="I16" s="92"/>
    </row>
    <row r="17" spans="2:17" ht="18.75" x14ac:dyDescent="0.25">
      <c r="B17" s="137"/>
      <c r="C17" s="137"/>
      <c r="D17" s="140" t="s">
        <v>17</v>
      </c>
      <c r="E17" s="137">
        <f>IF(E10="Beginning of the Period", 1,0)</f>
        <v>0</v>
      </c>
      <c r="F17" s="137"/>
      <c r="G17" s="69" t="s">
        <v>49</v>
      </c>
      <c r="H17" s="137" t="b">
        <f>IF(AND(payment_frequency="Weekly",OR(recurring_payment_frequency="Weekly",recurring_payment_frequency="Bi-Weekly")),TRUE,IF(AND(payment_frequency="Monthly",OR(recurring_payment_frequency="Monthly",recurring_payment_frequency="Bi-monthly",recurring_payment_frequency="Quarterly",recurring_payment_frequency="Semi-annually",recurring_payment_frequency="Yearly")),TRUE,0))</f>
        <v>1</v>
      </c>
      <c r="I17" s="137"/>
      <c r="J17" s="96"/>
      <c r="K17" s="96"/>
      <c r="L17" s="96"/>
    </row>
    <row r="18" spans="2:17" ht="18.75" x14ac:dyDescent="0.25">
      <c r="B18" s="138"/>
      <c r="C18" s="138"/>
      <c r="D18" s="141" t="s">
        <v>27</v>
      </c>
      <c r="E18" s="138">
        <f>term*VLOOKUP(payment_frequency,periodic_table,3,FALSE)</f>
        <v>240</v>
      </c>
      <c r="F18" s="138"/>
      <c r="G18" s="138"/>
      <c r="H18" s="138"/>
      <c r="I18" s="138"/>
      <c r="J18" s="96"/>
      <c r="K18" s="96"/>
      <c r="L18" s="96"/>
    </row>
    <row r="19" spans="2:17" ht="18.75" x14ac:dyDescent="0.25">
      <c r="B19" s="139"/>
      <c r="C19" s="139"/>
      <c r="D19" s="142" t="s">
        <v>33</v>
      </c>
      <c r="E19" s="139">
        <f>VLOOKUP(recurring_payment_frequency,periodic_table,5,FALSE)</f>
        <v>1</v>
      </c>
      <c r="F19" s="139"/>
      <c r="G19" s="139"/>
      <c r="H19" s="139"/>
      <c r="I19" s="139"/>
      <c r="J19" s="96"/>
      <c r="K19" s="96"/>
      <c r="L19" s="96"/>
    </row>
    <row r="20" spans="2:17" s="105" customFormat="1" ht="18.75" x14ac:dyDescent="0.25">
      <c r="B20" s="106"/>
      <c r="C20" s="106"/>
      <c r="D20" s="107"/>
      <c r="E20" s="107"/>
      <c r="F20" s="106"/>
      <c r="G20" s="106"/>
      <c r="H20" s="106"/>
      <c r="I20" s="106"/>
      <c r="J20" s="108"/>
      <c r="K20" s="108"/>
      <c r="L20" s="108"/>
    </row>
    <row r="21" spans="2:17" s="105" customFormat="1" ht="18.75" x14ac:dyDescent="0.25">
      <c r="B21" s="109" t="str">
        <f>E11&amp;" Payment Amount"</f>
        <v>Monthly Payment Amount</v>
      </c>
      <c r="C21" s="109"/>
      <c r="D21" s="136">
        <f>-IF(payment_type=1,PMT(rate,nper,loan,,1),PMT(rate,nper,loan,,0))</f>
        <v>1265.2987524399146</v>
      </c>
      <c r="E21" s="108"/>
      <c r="F21" s="108"/>
      <c r="G21" s="108"/>
      <c r="H21" s="108"/>
      <c r="I21" s="108"/>
      <c r="J21" s="108"/>
      <c r="K21" s="108"/>
      <c r="L21" s="108"/>
    </row>
    <row r="22" spans="2:17" x14ac:dyDescent="0.25">
      <c r="D22" s="92"/>
      <c r="E22" s="92"/>
      <c r="F22" s="92"/>
      <c r="G22" s="92"/>
      <c r="H22" s="92"/>
      <c r="I22" s="92"/>
    </row>
    <row r="23" spans="2:17" s="96" customFormat="1" ht="75.75" thickBot="1" x14ac:dyDescent="0.3">
      <c r="B23" s="110" t="s">
        <v>1</v>
      </c>
      <c r="C23" s="111" t="s">
        <v>0</v>
      </c>
      <c r="D23" s="111" t="s">
        <v>2</v>
      </c>
      <c r="E23" s="110" t="s">
        <v>37</v>
      </c>
      <c r="F23" s="110" t="s">
        <v>38</v>
      </c>
      <c r="G23" s="110" t="s">
        <v>25</v>
      </c>
      <c r="H23" s="110" t="s">
        <v>26</v>
      </c>
      <c r="I23" s="112" t="s">
        <v>3</v>
      </c>
    </row>
    <row r="24" spans="2:17" ht="15.75" x14ac:dyDescent="0.25">
      <c r="B24" s="113"/>
      <c r="C24" s="113"/>
      <c r="D24" s="114"/>
      <c r="E24" s="114"/>
      <c r="F24" s="114"/>
      <c r="G24" s="114"/>
      <c r="H24" s="114"/>
      <c r="I24" s="115">
        <f>loan</f>
        <v>200000</v>
      </c>
      <c r="O24" s="116"/>
    </row>
    <row r="25" spans="2:17" ht="15.75" x14ac:dyDescent="0.25">
      <c r="B25" s="117">
        <f t="shared" ref="B25:B46" si="0">IFERROR(IF(I24&lt;=0,"",B24+1),"")</f>
        <v>1</v>
      </c>
      <c r="C25" s="118">
        <f t="shared" ref="C25:C88" si="1">IF(B25="","",IF(OR(payment_frequency="Weekly",payment_frequency="Bi-weekly",payment_frequency="Semi-monthly"),first_payment_date+B25*VLOOKUP(payment_frequency,periodic_table,2,0),EDATE(first_payment_date,B25*VLOOKUP(payment_frequency,periodic_table,2,0))))</f>
        <v>43200</v>
      </c>
      <c r="D25" s="119">
        <f t="shared" ref="D25:D88" si="2">IF(B25="","",IF(I24&lt;payment,I24*(1+rate),payment))</f>
        <v>1265.2987524399146</v>
      </c>
      <c r="E25" s="120">
        <f>IFERROR(IF(I24*(1+rate)-D25&lt;$E$13,I24*(1+rate)-D25,IF(B25=$E$15,$E$13,IF(B25&lt;$E$15,0,IF(MOD(B25-$E$15,$E$19)=0,$E$13,0)))),0)</f>
        <v>0</v>
      </c>
      <c r="F25" s="121"/>
      <c r="G25" s="119">
        <f t="shared" ref="G25:G88" si="3">IF(AND(payment_type=1,B25=1),0,IF(B25="","",I24*rate))</f>
        <v>749.99999999998397</v>
      </c>
      <c r="H25" s="119">
        <f>IF(B25="","",D25-G25+E25+F25)</f>
        <v>515.29875243993058</v>
      </c>
      <c r="I25" s="122">
        <f>IFERROR(IF(H25&lt;=0,"",I24-H25),"")</f>
        <v>199484.70124756006</v>
      </c>
    </row>
    <row r="26" spans="2:17" ht="15.75" x14ac:dyDescent="0.25">
      <c r="B26" s="117">
        <f t="shared" si="0"/>
        <v>2</v>
      </c>
      <c r="C26" s="118">
        <f t="shared" si="1"/>
        <v>43230</v>
      </c>
      <c r="D26" s="119">
        <f t="shared" si="2"/>
        <v>1265.2987524399146</v>
      </c>
      <c r="E26" s="120">
        <f>IFERROR(IF(I25*(1+rate)-D26&lt;$E$13,I25*(1+rate)-D26,IF(B26=$E$15,$E$13,IF(B26&lt;$E$15,0,IF(MOD(B26-$E$15,$E$19)=0,$E$13,0)))),0)</f>
        <v>0</v>
      </c>
      <c r="F26" s="121"/>
      <c r="G26" s="119">
        <f t="shared" si="3"/>
        <v>748.06762967833424</v>
      </c>
      <c r="H26" s="119">
        <f t="shared" ref="H26:H89" si="4">IF(B26="","",D26-G26+E26+F26)</f>
        <v>517.23112276158031</v>
      </c>
      <c r="I26" s="122">
        <f t="shared" ref="I26:I89" si="5">IFERROR(IF(H26&lt;=0,"",I25-H26),"")</f>
        <v>198967.47012479848</v>
      </c>
      <c r="M26" s="93"/>
      <c r="Q26" s="123"/>
    </row>
    <row r="27" spans="2:17" ht="15.75" x14ac:dyDescent="0.25">
      <c r="B27" s="117">
        <f t="shared" si="0"/>
        <v>3</v>
      </c>
      <c r="C27" s="118">
        <f t="shared" si="1"/>
        <v>43261</v>
      </c>
      <c r="D27" s="119">
        <f t="shared" si="2"/>
        <v>1265.2987524399146</v>
      </c>
      <c r="E27" s="120">
        <f>IFERROR(IF(I26*(1+rate)-D27&lt;$E$13,I26*(1+rate)-D27,IF(B27=$E$15,$E$13,IF(B27&lt;$E$15,0,IF(MOD(B27-$E$15,$E$19)=0,$E$13,0)))),0)</f>
        <v>0</v>
      </c>
      <c r="F27" s="121"/>
      <c r="G27" s="119">
        <f t="shared" si="3"/>
        <v>746.12801296797841</v>
      </c>
      <c r="H27" s="119">
        <f t="shared" si="4"/>
        <v>519.17073947193614</v>
      </c>
      <c r="I27" s="122">
        <f t="shared" si="5"/>
        <v>198448.29938532654</v>
      </c>
    </row>
    <row r="28" spans="2:17" ht="15.75" x14ac:dyDescent="0.25">
      <c r="B28" s="117">
        <f t="shared" si="0"/>
        <v>4</v>
      </c>
      <c r="C28" s="118">
        <f t="shared" si="1"/>
        <v>43291</v>
      </c>
      <c r="D28" s="119">
        <f t="shared" si="2"/>
        <v>1265.2987524399146</v>
      </c>
      <c r="E28" s="120">
        <f>IFERROR(IF(I27*(1+rate)-D28&lt;$E$13,I27*(1+rate)-D28,IF(B28=$E$15,$E$13,IF(B28&lt;$E$15,0,IF(MOD(B28-$E$15,$E$19)=0,$E$13,0)))),0)</f>
        <v>0</v>
      </c>
      <c r="F28" s="121"/>
      <c r="G28" s="119">
        <f t="shared" si="3"/>
        <v>744.18112269495862</v>
      </c>
      <c r="H28" s="119">
        <f t="shared" si="4"/>
        <v>521.11762974495593</v>
      </c>
      <c r="I28" s="122">
        <f t="shared" si="5"/>
        <v>197927.18175558158</v>
      </c>
      <c r="O28" s="93"/>
    </row>
    <row r="29" spans="2:17" ht="15.75" x14ac:dyDescent="0.25">
      <c r="B29" s="117">
        <f t="shared" si="0"/>
        <v>5</v>
      </c>
      <c r="C29" s="118">
        <f t="shared" si="1"/>
        <v>43322</v>
      </c>
      <c r="D29" s="119">
        <f t="shared" si="2"/>
        <v>1265.2987524399146</v>
      </c>
      <c r="E29" s="120">
        <f>IFERROR(IF(I28*(1+rate)-D29&lt;$E$13,I28*(1+rate)-D29,IF(B29=$E$15,$E$13,IF(B29&lt;$E$15,0,IF(MOD(B29-$E$15,$E$19)=0,$E$13,0)))),0)</f>
        <v>0</v>
      </c>
      <c r="F29" s="121"/>
      <c r="G29" s="119">
        <f t="shared" si="3"/>
        <v>742.22693158341508</v>
      </c>
      <c r="H29" s="119">
        <f t="shared" si="4"/>
        <v>523.07182085649947</v>
      </c>
      <c r="I29" s="122">
        <f t="shared" si="5"/>
        <v>197404.10993472507</v>
      </c>
    </row>
    <row r="30" spans="2:17" ht="15.75" x14ac:dyDescent="0.25">
      <c r="B30" s="117">
        <f t="shared" si="0"/>
        <v>6</v>
      </c>
      <c r="C30" s="118">
        <f t="shared" si="1"/>
        <v>43353</v>
      </c>
      <c r="D30" s="119">
        <f t="shared" si="2"/>
        <v>1265.2987524399146</v>
      </c>
      <c r="E30" s="120">
        <f>IFERROR(IF(I29*(1+rate)-D30&lt;$E$13,I29*(1+rate)-D30,IF(B30=$E$15,$E$13,IF(B30&lt;$E$15,0,IF(MOD(B30-$E$15,$E$19)=0,$E$13,0)))),0)</f>
        <v>0</v>
      </c>
      <c r="F30" s="121"/>
      <c r="G30" s="119">
        <f t="shared" si="3"/>
        <v>740.26541225520327</v>
      </c>
      <c r="H30" s="119">
        <f t="shared" si="4"/>
        <v>525.03334018471128</v>
      </c>
      <c r="I30" s="122">
        <f t="shared" si="5"/>
        <v>196879.07659454035</v>
      </c>
    </row>
    <row r="31" spans="2:17" ht="15.75" x14ac:dyDescent="0.25">
      <c r="B31" s="117">
        <f t="shared" si="0"/>
        <v>7</v>
      </c>
      <c r="C31" s="118">
        <f t="shared" si="1"/>
        <v>43383</v>
      </c>
      <c r="D31" s="119">
        <f t="shared" si="2"/>
        <v>1265.2987524399146</v>
      </c>
      <c r="E31" s="120">
        <f>IFERROR(IF(I30*(1+rate)-D31&lt;$E$13,I30*(1+rate)-D31,IF(B31=$E$15,$E$13,IF(B31&lt;$E$15,0,IF(MOD(B31-$E$15,$E$19)=0,$E$13,0)))),0)</f>
        <v>0</v>
      </c>
      <c r="F31" s="121">
        <v>5000</v>
      </c>
      <c r="G31" s="119">
        <f t="shared" si="3"/>
        <v>738.29653722951059</v>
      </c>
      <c r="H31" s="119">
        <f t="shared" si="4"/>
        <v>5527.0022152104038</v>
      </c>
      <c r="I31" s="122">
        <f t="shared" si="5"/>
        <v>191352.07437932995</v>
      </c>
    </row>
    <row r="32" spans="2:17" ht="15.75" x14ac:dyDescent="0.25">
      <c r="B32" s="117">
        <f t="shared" si="0"/>
        <v>8</v>
      </c>
      <c r="C32" s="118">
        <f t="shared" si="1"/>
        <v>43414</v>
      </c>
      <c r="D32" s="119">
        <f t="shared" si="2"/>
        <v>1265.2987524399146</v>
      </c>
      <c r="E32" s="120">
        <f>IFERROR(IF(I31*(1+rate)-D32&lt;$E$13,I31*(1+rate)-D32,IF(B32=$E$15,$E$13,IF(B32&lt;$E$15,0,IF(MOD(B32-$E$15,$E$19)=0,$E$13,0)))),0)</f>
        <v>0</v>
      </c>
      <c r="F32" s="121"/>
      <c r="G32" s="119">
        <f t="shared" si="3"/>
        <v>717.57027892247197</v>
      </c>
      <c r="H32" s="119">
        <f t="shared" si="4"/>
        <v>547.72847351744258</v>
      </c>
      <c r="I32" s="122">
        <f t="shared" si="5"/>
        <v>190804.34590581252</v>
      </c>
    </row>
    <row r="33" spans="2:14" ht="15.75" x14ac:dyDescent="0.25">
      <c r="B33" s="117">
        <f t="shared" si="0"/>
        <v>9</v>
      </c>
      <c r="C33" s="118">
        <f t="shared" si="1"/>
        <v>43444</v>
      </c>
      <c r="D33" s="119">
        <f t="shared" si="2"/>
        <v>1265.2987524399146</v>
      </c>
      <c r="E33" s="120">
        <f>IFERROR(IF(I32*(1+rate)-D33&lt;$E$13,I32*(1+rate)-D33,IF(B33=$E$15,$E$13,IF(B33&lt;$E$15,0,IF(MOD(B33-$E$15,$E$19)=0,$E$13,0)))),0)</f>
        <v>0</v>
      </c>
      <c r="F33" s="121">
        <v>2000</v>
      </c>
      <c r="G33" s="119">
        <f t="shared" si="3"/>
        <v>715.51629714678165</v>
      </c>
      <c r="H33" s="119">
        <f t="shared" si="4"/>
        <v>2549.7824552931329</v>
      </c>
      <c r="I33" s="122">
        <f t="shared" si="5"/>
        <v>188254.56345051937</v>
      </c>
    </row>
    <row r="34" spans="2:14" s="105" customFormat="1" ht="15.75" x14ac:dyDescent="0.25">
      <c r="B34" s="117">
        <f t="shared" si="0"/>
        <v>10</v>
      </c>
      <c r="C34" s="124">
        <f t="shared" si="1"/>
        <v>43475</v>
      </c>
      <c r="D34" s="125">
        <f t="shared" si="2"/>
        <v>1265.2987524399146</v>
      </c>
      <c r="E34" s="120">
        <f>IFERROR(IF(I33*(1+rate)-D34&lt;$E$13,I33*(1+rate)-D34,IF(B34=$E$15,$E$13,IF(B34&lt;$E$15,0,IF(MOD(B34-$E$15,$E$19)=0,$E$13,0)))),0)</f>
        <v>500</v>
      </c>
      <c r="F34" s="121"/>
      <c r="G34" s="119">
        <f t="shared" si="3"/>
        <v>705.95461293943265</v>
      </c>
      <c r="H34" s="119">
        <f t="shared" si="4"/>
        <v>1059.344139500482</v>
      </c>
      <c r="I34" s="122">
        <f t="shared" si="5"/>
        <v>187195.21931101888</v>
      </c>
      <c r="L34" s="92"/>
      <c r="M34" s="92"/>
      <c r="N34" s="92"/>
    </row>
    <row r="35" spans="2:14" ht="15.75" x14ac:dyDescent="0.25">
      <c r="B35" s="117">
        <f t="shared" si="0"/>
        <v>11</v>
      </c>
      <c r="C35" s="118">
        <f t="shared" si="1"/>
        <v>43506</v>
      </c>
      <c r="D35" s="119">
        <f t="shared" si="2"/>
        <v>1265.2987524399146</v>
      </c>
      <c r="E35" s="120">
        <f>IFERROR(IF(I34*(1+rate)-D35&lt;$E$13,I34*(1+rate)-D35,IF(B35=$E$15,$E$13,IF(B35&lt;$E$15,0,IF(MOD(B35-$E$15,$E$19)=0,$E$13,0)))),0)</f>
        <v>500</v>
      </c>
      <c r="F35" s="121">
        <v>5000</v>
      </c>
      <c r="G35" s="119">
        <f t="shared" si="3"/>
        <v>701.98207241630587</v>
      </c>
      <c r="H35" s="119">
        <f t="shared" si="4"/>
        <v>6063.3166800236086</v>
      </c>
      <c r="I35" s="122">
        <f t="shared" si="5"/>
        <v>181131.90263099526</v>
      </c>
    </row>
    <row r="36" spans="2:14" ht="15.75" x14ac:dyDescent="0.25">
      <c r="B36" s="117">
        <f t="shared" si="0"/>
        <v>12</v>
      </c>
      <c r="C36" s="118">
        <f t="shared" si="1"/>
        <v>43534</v>
      </c>
      <c r="D36" s="119">
        <f t="shared" si="2"/>
        <v>1265.2987524399146</v>
      </c>
      <c r="E36" s="120">
        <f>IFERROR(IF(I35*(1+rate)-D36&lt;$E$13,I35*(1+rate)-D36,IF(B36=$E$15,$E$13,IF(B36&lt;$E$15,0,IF(MOD(B36-$E$15,$E$19)=0,$E$13,0)))),0)</f>
        <v>500</v>
      </c>
      <c r="F36" s="121"/>
      <c r="G36" s="119">
        <f t="shared" si="3"/>
        <v>679.24463486621778</v>
      </c>
      <c r="H36" s="119">
        <f t="shared" si="4"/>
        <v>1086.0541175736967</v>
      </c>
      <c r="I36" s="122">
        <f t="shared" si="5"/>
        <v>180045.84851342157</v>
      </c>
    </row>
    <row r="37" spans="2:14" s="105" customFormat="1" ht="15.75" x14ac:dyDescent="0.25">
      <c r="B37" s="117">
        <f t="shared" si="0"/>
        <v>13</v>
      </c>
      <c r="C37" s="124">
        <f t="shared" si="1"/>
        <v>43565</v>
      </c>
      <c r="D37" s="125">
        <f t="shared" si="2"/>
        <v>1265.2987524399146</v>
      </c>
      <c r="E37" s="120">
        <f>IFERROR(IF(I36*(1+rate)-D37&lt;$E$13,I36*(1+rate)-D37,IF(B37=$E$15,$E$13,IF(B37&lt;$E$15,0,IF(MOD(B37-$E$15,$E$19)=0,$E$13,0)))),0)</f>
        <v>500</v>
      </c>
      <c r="F37" s="121"/>
      <c r="G37" s="119">
        <f t="shared" si="3"/>
        <v>675.17193192531647</v>
      </c>
      <c r="H37" s="119">
        <f t="shared" si="4"/>
        <v>1090.126820514598</v>
      </c>
      <c r="I37" s="122">
        <f t="shared" si="5"/>
        <v>178955.72169290698</v>
      </c>
      <c r="L37" s="92"/>
      <c r="M37" s="92"/>
      <c r="N37" s="92"/>
    </row>
    <row r="38" spans="2:14" ht="15.75" x14ac:dyDescent="0.25">
      <c r="B38" s="117">
        <f t="shared" si="0"/>
        <v>14</v>
      </c>
      <c r="C38" s="118">
        <f t="shared" si="1"/>
        <v>43595</v>
      </c>
      <c r="D38" s="119">
        <f t="shared" si="2"/>
        <v>1265.2987524399146</v>
      </c>
      <c r="E38" s="120">
        <f>IFERROR(IF(I37*(1+rate)-D38&lt;$E$13,I37*(1+rate)-D38,IF(B38=$E$15,$E$13,IF(B38&lt;$E$15,0,IF(MOD(B38-$E$15,$E$19)=0,$E$13,0)))),0)</f>
        <v>500</v>
      </c>
      <c r="F38" s="121"/>
      <c r="G38" s="119">
        <f t="shared" si="3"/>
        <v>671.08395634838689</v>
      </c>
      <c r="H38" s="119">
        <f t="shared" si="4"/>
        <v>1094.2147960915277</v>
      </c>
      <c r="I38" s="122">
        <f t="shared" si="5"/>
        <v>177861.50689681547</v>
      </c>
    </row>
    <row r="39" spans="2:14" ht="15.75" x14ac:dyDescent="0.25">
      <c r="B39" s="117">
        <f t="shared" si="0"/>
        <v>15</v>
      </c>
      <c r="C39" s="118">
        <f t="shared" si="1"/>
        <v>43626</v>
      </c>
      <c r="D39" s="119">
        <f t="shared" si="2"/>
        <v>1265.2987524399146</v>
      </c>
      <c r="E39" s="120">
        <f>IFERROR(IF(I38*(1+rate)-D39&lt;$E$13,I38*(1+rate)-D39,IF(B39=$E$15,$E$13,IF(B39&lt;$E$15,0,IF(MOD(B39-$E$15,$E$19)=0,$E$13,0)))),0)</f>
        <v>500</v>
      </c>
      <c r="F39" s="121">
        <v>4300</v>
      </c>
      <c r="G39" s="119">
        <f t="shared" si="3"/>
        <v>666.98065086304382</v>
      </c>
      <c r="H39" s="119">
        <f t="shared" si="4"/>
        <v>5398.3181015768705</v>
      </c>
      <c r="I39" s="122">
        <f t="shared" si="5"/>
        <v>172463.18879523859</v>
      </c>
    </row>
    <row r="40" spans="2:14" s="105" customFormat="1" ht="15.75" x14ac:dyDescent="0.25">
      <c r="B40" s="117">
        <f t="shared" si="0"/>
        <v>16</v>
      </c>
      <c r="C40" s="124">
        <f t="shared" si="1"/>
        <v>43656</v>
      </c>
      <c r="D40" s="125">
        <f t="shared" si="2"/>
        <v>1265.2987524399146</v>
      </c>
      <c r="E40" s="120">
        <f>IFERROR(IF(I39*(1+rate)-D40&lt;$E$13,I39*(1+rate)-D40,IF(B40=$E$15,$E$13,IF(B40&lt;$E$15,0,IF(MOD(B40-$E$15,$E$19)=0,$E$13,0)))),0)</f>
        <v>500</v>
      </c>
      <c r="F40" s="121"/>
      <c r="G40" s="119">
        <f t="shared" si="3"/>
        <v>646.73695798213089</v>
      </c>
      <c r="H40" s="119">
        <f t="shared" si="4"/>
        <v>1118.5617944577837</v>
      </c>
      <c r="I40" s="122">
        <f t="shared" si="5"/>
        <v>171344.62700078081</v>
      </c>
      <c r="L40" s="92"/>
      <c r="M40" s="92"/>
      <c r="N40" s="92"/>
    </row>
    <row r="41" spans="2:14" ht="15.75" x14ac:dyDescent="0.25">
      <c r="B41" s="117">
        <f t="shared" si="0"/>
        <v>17</v>
      </c>
      <c r="C41" s="118">
        <f t="shared" si="1"/>
        <v>43687</v>
      </c>
      <c r="D41" s="119">
        <f t="shared" si="2"/>
        <v>1265.2987524399146</v>
      </c>
      <c r="E41" s="120">
        <f>IFERROR(IF(I40*(1+rate)-D41&lt;$E$13,I40*(1+rate)-D41,IF(B41=$E$15,$E$13,IF(B41&lt;$E$15,0,IF(MOD(B41-$E$15,$E$19)=0,$E$13,0)))),0)</f>
        <v>500</v>
      </c>
      <c r="F41" s="121">
        <v>2000</v>
      </c>
      <c r="G41" s="119">
        <f t="shared" si="3"/>
        <v>642.54235125291427</v>
      </c>
      <c r="H41" s="119">
        <f t="shared" si="4"/>
        <v>3122.7564011870004</v>
      </c>
      <c r="I41" s="122">
        <f t="shared" si="5"/>
        <v>168221.87059959379</v>
      </c>
    </row>
    <row r="42" spans="2:14" ht="15.75" x14ac:dyDescent="0.25">
      <c r="B42" s="117">
        <f t="shared" si="0"/>
        <v>18</v>
      </c>
      <c r="C42" s="118">
        <f t="shared" si="1"/>
        <v>43718</v>
      </c>
      <c r="D42" s="119">
        <f t="shared" si="2"/>
        <v>1265.2987524399146</v>
      </c>
      <c r="E42" s="120">
        <f>IFERROR(IF(I41*(1+rate)-D42&lt;$E$13,I41*(1+rate)-D42,IF(B42=$E$15,$E$13,IF(B42&lt;$E$15,0,IF(MOD(B42-$E$15,$E$19)=0,$E$13,0)))),0)</f>
        <v>500</v>
      </c>
      <c r="F42" s="121"/>
      <c r="G42" s="119">
        <f t="shared" si="3"/>
        <v>630.83201474846328</v>
      </c>
      <c r="H42" s="119">
        <f t="shared" si="4"/>
        <v>1134.4667376914513</v>
      </c>
      <c r="I42" s="122">
        <f t="shared" si="5"/>
        <v>167087.40386190233</v>
      </c>
    </row>
    <row r="43" spans="2:14" ht="15.75" x14ac:dyDescent="0.25">
      <c r="B43" s="117">
        <f t="shared" si="0"/>
        <v>19</v>
      </c>
      <c r="C43" s="118">
        <f t="shared" si="1"/>
        <v>43748</v>
      </c>
      <c r="D43" s="119">
        <f t="shared" si="2"/>
        <v>1265.2987524399146</v>
      </c>
      <c r="E43" s="120">
        <f>IFERROR(IF(I42*(1+rate)-D43&lt;$E$13,I42*(1+rate)-D43,IF(B43=$E$15,$E$13,IF(B43&lt;$E$15,0,IF(MOD(B43-$E$15,$E$19)=0,$E$13,0)))),0)</f>
        <v>500</v>
      </c>
      <c r="F43" s="121"/>
      <c r="G43" s="119">
        <f t="shared" si="3"/>
        <v>626.57776448212041</v>
      </c>
      <c r="H43" s="119">
        <f t="shared" si="4"/>
        <v>1138.720987957794</v>
      </c>
      <c r="I43" s="122">
        <f t="shared" si="5"/>
        <v>165948.68287394455</v>
      </c>
    </row>
    <row r="44" spans="2:14" ht="15.75" x14ac:dyDescent="0.25">
      <c r="B44" s="117">
        <f t="shared" si="0"/>
        <v>20</v>
      </c>
      <c r="C44" s="118">
        <f t="shared" si="1"/>
        <v>43779</v>
      </c>
      <c r="D44" s="119">
        <f t="shared" si="2"/>
        <v>1265.2987524399146</v>
      </c>
      <c r="E44" s="120">
        <f>IFERROR(IF(I43*(1+rate)-D44&lt;$E$13,I43*(1+rate)-D44,IF(B44=$E$15,$E$13,IF(B44&lt;$E$15,0,IF(MOD(B44-$E$15,$E$19)=0,$E$13,0)))),0)</f>
        <v>500</v>
      </c>
      <c r="F44" s="121"/>
      <c r="G44" s="119">
        <f t="shared" si="3"/>
        <v>622.30756077727881</v>
      </c>
      <c r="H44" s="119">
        <f t="shared" si="4"/>
        <v>1142.9911916626356</v>
      </c>
      <c r="I44" s="122">
        <f t="shared" si="5"/>
        <v>164805.6916822819</v>
      </c>
    </row>
    <row r="45" spans="2:14" ht="15.75" x14ac:dyDescent="0.25">
      <c r="B45" s="117">
        <f t="shared" si="0"/>
        <v>21</v>
      </c>
      <c r="C45" s="118">
        <f t="shared" si="1"/>
        <v>43809</v>
      </c>
      <c r="D45" s="119">
        <f t="shared" si="2"/>
        <v>1265.2987524399146</v>
      </c>
      <c r="E45" s="120">
        <f>IFERROR(IF(I44*(1+rate)-D45&lt;$E$13,I44*(1+rate)-D45,IF(B45=$E$15,$E$13,IF(B45&lt;$E$15,0,IF(MOD(B45-$E$15,$E$19)=0,$E$13,0)))),0)</f>
        <v>500</v>
      </c>
      <c r="F45" s="121"/>
      <c r="G45" s="119">
        <f t="shared" si="3"/>
        <v>618.02134380854397</v>
      </c>
      <c r="H45" s="119">
        <f t="shared" si="4"/>
        <v>1147.2774086313707</v>
      </c>
      <c r="I45" s="122">
        <f t="shared" si="5"/>
        <v>163658.41427365053</v>
      </c>
    </row>
    <row r="46" spans="2:14" ht="15.75" x14ac:dyDescent="0.25">
      <c r="B46" s="117">
        <f t="shared" si="0"/>
        <v>22</v>
      </c>
      <c r="C46" s="118">
        <f t="shared" si="1"/>
        <v>43840</v>
      </c>
      <c r="D46" s="119">
        <f t="shared" si="2"/>
        <v>1265.2987524399146</v>
      </c>
      <c r="E46" s="120">
        <f>IFERROR(IF(I45*(1+rate)-D46&lt;$E$13,I45*(1+rate)-D46,IF(B46=$E$15,$E$13,IF(B46&lt;$E$15,0,IF(MOD(B46-$E$15,$E$19)=0,$E$13,0)))),0)</f>
        <v>500</v>
      </c>
      <c r="F46" s="121"/>
      <c r="G46" s="119">
        <f t="shared" si="3"/>
        <v>613.71905352617637</v>
      </c>
      <c r="H46" s="119">
        <f t="shared" si="4"/>
        <v>1151.5796989137382</v>
      </c>
      <c r="I46" s="122">
        <f t="shared" si="5"/>
        <v>162506.8345747368</v>
      </c>
    </row>
    <row r="47" spans="2:14" ht="15.75" x14ac:dyDescent="0.25">
      <c r="B47" s="117">
        <f>IFERROR(IF(I46&lt;=0,"",B46+1),"")</f>
        <v>23</v>
      </c>
      <c r="C47" s="118">
        <f t="shared" si="1"/>
        <v>43871</v>
      </c>
      <c r="D47" s="119">
        <f t="shared" si="2"/>
        <v>1265.2987524399146</v>
      </c>
      <c r="E47" s="120">
        <f>IFERROR(IF(I46*(1+rate)-D47&lt;$E$13,I46*(1+rate)-D47,IF(B47=$E$15,$E$13,IF(B47&lt;$E$15,0,IF(MOD(B47-$E$15,$E$19)=0,$E$13,0)))),0)</f>
        <v>500</v>
      </c>
      <c r="F47" s="121"/>
      <c r="G47" s="119">
        <f t="shared" si="3"/>
        <v>609.40062965524999</v>
      </c>
      <c r="H47" s="119">
        <f t="shared" si="4"/>
        <v>1155.8981227846646</v>
      </c>
      <c r="I47" s="122">
        <f t="shared" si="5"/>
        <v>161350.93645195215</v>
      </c>
    </row>
    <row r="48" spans="2:14" ht="15.75" x14ac:dyDescent="0.25">
      <c r="B48" s="117">
        <f t="shared" ref="B48:B111" si="6">IFERROR(IF(I47&lt;=0,"",B47+1),"")</f>
        <v>24</v>
      </c>
      <c r="C48" s="118">
        <f t="shared" si="1"/>
        <v>43900</v>
      </c>
      <c r="D48" s="119">
        <f t="shared" si="2"/>
        <v>1265.2987524399146</v>
      </c>
      <c r="E48" s="120">
        <f>IFERROR(IF(I47*(1+rate)-D48&lt;$E$13,I47*(1+rate)-D48,IF(B48=$E$15,$E$13,IF(B48&lt;$E$15,0,IF(MOD(B48-$E$15,$E$19)=0,$E$13,0)))),0)</f>
        <v>500</v>
      </c>
      <c r="F48" s="121"/>
      <c r="G48" s="119">
        <f t="shared" si="3"/>
        <v>605.06601169480768</v>
      </c>
      <c r="H48" s="119">
        <f t="shared" si="4"/>
        <v>1160.2327407451069</v>
      </c>
      <c r="I48" s="122">
        <f t="shared" si="5"/>
        <v>160190.70371120705</v>
      </c>
      <c r="L48" s="126"/>
    </row>
    <row r="49" spans="2:12" ht="15.75" x14ac:dyDescent="0.25">
      <c r="B49" s="117">
        <f t="shared" si="6"/>
        <v>25</v>
      </c>
      <c r="C49" s="118">
        <f t="shared" si="1"/>
        <v>43931</v>
      </c>
      <c r="D49" s="119">
        <f t="shared" si="2"/>
        <v>1265.2987524399146</v>
      </c>
      <c r="E49" s="120">
        <f>IFERROR(IF(I48*(1+rate)-D49&lt;$E$13,I48*(1+rate)-D49,IF(B49=$E$15,$E$13,IF(B49&lt;$E$15,0,IF(MOD(B49-$E$15,$E$19)=0,$E$13,0)))),0)</f>
        <v>500</v>
      </c>
      <c r="F49" s="121"/>
      <c r="G49" s="119">
        <f t="shared" si="3"/>
        <v>600.71513891701363</v>
      </c>
      <c r="H49" s="119">
        <f t="shared" si="4"/>
        <v>1164.583613522901</v>
      </c>
      <c r="I49" s="122">
        <f t="shared" si="5"/>
        <v>159026.12009768415</v>
      </c>
      <c r="L49" s="126"/>
    </row>
    <row r="50" spans="2:12" ht="15.75" x14ac:dyDescent="0.25">
      <c r="B50" s="117">
        <f t="shared" si="6"/>
        <v>26</v>
      </c>
      <c r="C50" s="118">
        <f t="shared" si="1"/>
        <v>43961</v>
      </c>
      <c r="D50" s="119">
        <f t="shared" si="2"/>
        <v>1265.2987524399146</v>
      </c>
      <c r="E50" s="120">
        <f>IFERROR(IF(I49*(1+rate)-D50&lt;$E$13,I49*(1+rate)-D50,IF(B50=$E$15,$E$13,IF(B50&lt;$E$15,0,IF(MOD(B50-$E$15,$E$19)=0,$E$13,0)))),0)</f>
        <v>500</v>
      </c>
      <c r="F50" s="121"/>
      <c r="G50" s="119">
        <f t="shared" si="3"/>
        <v>596.34795036630283</v>
      </c>
      <c r="H50" s="119">
        <f t="shared" si="4"/>
        <v>1168.9508020736116</v>
      </c>
      <c r="I50" s="122">
        <f t="shared" si="5"/>
        <v>157857.16929561054</v>
      </c>
      <c r="L50" s="126"/>
    </row>
    <row r="51" spans="2:12" ht="15.75" x14ac:dyDescent="0.25">
      <c r="B51" s="117">
        <f t="shared" si="6"/>
        <v>27</v>
      </c>
      <c r="C51" s="118">
        <f t="shared" si="1"/>
        <v>43992</v>
      </c>
      <c r="D51" s="119">
        <f t="shared" si="2"/>
        <v>1265.2987524399146</v>
      </c>
      <c r="E51" s="120">
        <f>IFERROR(IF(I50*(1+rate)-D51&lt;$E$13,I50*(1+rate)-D51,IF(B51=$E$15,$E$13,IF(B51&lt;$E$15,0,IF(MOD(B51-$E$15,$E$19)=0,$E$13,0)))),0)</f>
        <v>500</v>
      </c>
      <c r="F51" s="121"/>
      <c r="G51" s="119">
        <f t="shared" si="3"/>
        <v>591.96438485852696</v>
      </c>
      <c r="H51" s="119">
        <f t="shared" si="4"/>
        <v>1173.3343675813876</v>
      </c>
      <c r="I51" s="122">
        <f t="shared" si="5"/>
        <v>156683.83492802916</v>
      </c>
    </row>
    <row r="52" spans="2:12" ht="15.75" x14ac:dyDescent="0.25">
      <c r="B52" s="117">
        <f t="shared" si="6"/>
        <v>28</v>
      </c>
      <c r="C52" s="118">
        <f t="shared" si="1"/>
        <v>44022</v>
      </c>
      <c r="D52" s="119">
        <f t="shared" si="2"/>
        <v>1265.2987524399146</v>
      </c>
      <c r="E52" s="120">
        <f>IFERROR(IF(I51*(1+rate)-D52&lt;$E$13,I51*(1+rate)-D52,IF(B52=$E$15,$E$13,IF(B52&lt;$E$15,0,IF(MOD(B52-$E$15,$E$19)=0,$E$13,0)))),0)</f>
        <v>500</v>
      </c>
      <c r="F52" s="121"/>
      <c r="G52" s="119">
        <f t="shared" si="3"/>
        <v>587.56438098009687</v>
      </c>
      <c r="H52" s="119">
        <f t="shared" si="4"/>
        <v>1177.7343714598178</v>
      </c>
      <c r="I52" s="122">
        <f t="shared" si="5"/>
        <v>155506.10055656935</v>
      </c>
    </row>
    <row r="53" spans="2:12" ht="15.75" x14ac:dyDescent="0.25">
      <c r="B53" s="117">
        <f t="shared" si="6"/>
        <v>29</v>
      </c>
      <c r="C53" s="118">
        <f t="shared" si="1"/>
        <v>44053</v>
      </c>
      <c r="D53" s="119">
        <f t="shared" si="2"/>
        <v>1265.2987524399146</v>
      </c>
      <c r="E53" s="120">
        <f>IFERROR(IF(I52*(1+rate)-D53&lt;$E$13,I52*(1+rate)-D53,IF(B53=$E$15,$E$13,IF(B53&lt;$E$15,0,IF(MOD(B53-$E$15,$E$19)=0,$E$13,0)))),0)</f>
        <v>500</v>
      </c>
      <c r="F53" s="121"/>
      <c r="G53" s="119">
        <f t="shared" si="3"/>
        <v>583.14787708712265</v>
      </c>
      <c r="H53" s="119">
        <f t="shared" si="4"/>
        <v>1182.1508753527919</v>
      </c>
      <c r="I53" s="122">
        <f t="shared" si="5"/>
        <v>154323.94968121656</v>
      </c>
    </row>
    <row r="54" spans="2:12" ht="15.75" x14ac:dyDescent="0.25">
      <c r="B54" s="117">
        <f t="shared" si="6"/>
        <v>30</v>
      </c>
      <c r="C54" s="118">
        <f t="shared" si="1"/>
        <v>44084</v>
      </c>
      <c r="D54" s="119">
        <f t="shared" si="2"/>
        <v>1265.2987524399146</v>
      </c>
      <c r="E54" s="120">
        <f>IFERROR(IF(I53*(1+rate)-D54&lt;$E$13,I53*(1+rate)-D54,IF(B54=$E$15,$E$13,IF(B54&lt;$E$15,0,IF(MOD(B54-$E$15,$E$19)=0,$E$13,0)))),0)</f>
        <v>500</v>
      </c>
      <c r="F54" s="121"/>
      <c r="G54" s="119">
        <f t="shared" si="3"/>
        <v>578.71481130454981</v>
      </c>
      <c r="H54" s="119">
        <f t="shared" si="4"/>
        <v>1186.5839411353647</v>
      </c>
      <c r="I54" s="122">
        <f t="shared" si="5"/>
        <v>153137.36574008121</v>
      </c>
    </row>
    <row r="55" spans="2:12" ht="15.75" x14ac:dyDescent="0.25">
      <c r="B55" s="117">
        <f t="shared" si="6"/>
        <v>31</v>
      </c>
      <c r="C55" s="118">
        <f t="shared" si="1"/>
        <v>44114</v>
      </c>
      <c r="D55" s="119">
        <f t="shared" si="2"/>
        <v>1265.2987524399146</v>
      </c>
      <c r="E55" s="120">
        <f>IFERROR(IF(I54*(1+rate)-D55&lt;$E$13,I54*(1+rate)-D55,IF(B55=$E$15,$E$13,IF(B55&lt;$E$15,0,IF(MOD(B55-$E$15,$E$19)=0,$E$13,0)))),0)</f>
        <v>500</v>
      </c>
      <c r="F55" s="121"/>
      <c r="G55" s="119">
        <f t="shared" si="3"/>
        <v>574.26512152529233</v>
      </c>
      <c r="H55" s="119">
        <f t="shared" si="4"/>
        <v>1191.0336309146223</v>
      </c>
      <c r="I55" s="122">
        <f t="shared" si="5"/>
        <v>151946.3321091666</v>
      </c>
    </row>
    <row r="56" spans="2:12" ht="15.75" x14ac:dyDescent="0.25">
      <c r="B56" s="117">
        <f t="shared" si="6"/>
        <v>32</v>
      </c>
      <c r="C56" s="118">
        <f t="shared" si="1"/>
        <v>44145</v>
      </c>
      <c r="D56" s="119">
        <f t="shared" si="2"/>
        <v>1265.2987524399146</v>
      </c>
      <c r="E56" s="120">
        <f>IFERROR(IF(I55*(1+rate)-D56&lt;$E$13,I55*(1+rate)-D56,IF(B56=$E$15,$E$13,IF(B56&lt;$E$15,0,IF(MOD(B56-$E$15,$E$19)=0,$E$13,0)))),0)</f>
        <v>500</v>
      </c>
      <c r="F56" s="121"/>
      <c r="G56" s="119">
        <f t="shared" si="3"/>
        <v>569.7987454093626</v>
      </c>
      <c r="H56" s="119">
        <f t="shared" si="4"/>
        <v>1195.5000070305518</v>
      </c>
      <c r="I56" s="122">
        <f t="shared" si="5"/>
        <v>150750.83210213605</v>
      </c>
    </row>
    <row r="57" spans="2:12" ht="15.75" x14ac:dyDescent="0.25">
      <c r="B57" s="117">
        <f t="shared" si="6"/>
        <v>33</v>
      </c>
      <c r="C57" s="118">
        <f t="shared" si="1"/>
        <v>44175</v>
      </c>
      <c r="D57" s="119">
        <f t="shared" si="2"/>
        <v>1265.2987524399146</v>
      </c>
      <c r="E57" s="120">
        <f>IFERROR(IF(I56*(1+rate)-D57&lt;$E$13,I56*(1+rate)-D57,IF(B57=$E$15,$E$13,IF(B57&lt;$E$15,0,IF(MOD(B57-$E$15,$E$19)=0,$E$13,0)))),0)</f>
        <v>500</v>
      </c>
      <c r="F57" s="121"/>
      <c r="G57" s="119">
        <f t="shared" si="3"/>
        <v>565.31562038299808</v>
      </c>
      <c r="H57" s="119">
        <f t="shared" si="4"/>
        <v>1199.9831320569165</v>
      </c>
      <c r="I57" s="122">
        <f t="shared" si="5"/>
        <v>149550.84897007913</v>
      </c>
    </row>
    <row r="58" spans="2:12" ht="15.75" x14ac:dyDescent="0.25">
      <c r="B58" s="117">
        <f t="shared" si="6"/>
        <v>34</v>
      </c>
      <c r="C58" s="118">
        <f t="shared" si="1"/>
        <v>44206</v>
      </c>
      <c r="D58" s="119">
        <f t="shared" si="2"/>
        <v>1265.2987524399146</v>
      </c>
      <c r="E58" s="120">
        <f>IFERROR(IF(I57*(1+rate)-D58&lt;$E$13,I57*(1+rate)-D58,IF(B58=$E$15,$E$13,IF(B58&lt;$E$15,0,IF(MOD(B58-$E$15,$E$19)=0,$E$13,0)))),0)</f>
        <v>500</v>
      </c>
      <c r="F58" s="121"/>
      <c r="G58" s="119">
        <f t="shared" si="3"/>
        <v>560.81568363778479</v>
      </c>
      <c r="H58" s="119">
        <f t="shared" si="4"/>
        <v>1204.4830688021298</v>
      </c>
      <c r="I58" s="122">
        <f t="shared" si="5"/>
        <v>148346.36590127699</v>
      </c>
    </row>
    <row r="59" spans="2:12" ht="15.75" x14ac:dyDescent="0.25">
      <c r="B59" s="117">
        <f t="shared" si="6"/>
        <v>35</v>
      </c>
      <c r="C59" s="118">
        <f t="shared" si="1"/>
        <v>44237</v>
      </c>
      <c r="D59" s="119">
        <f t="shared" si="2"/>
        <v>1265.2987524399146</v>
      </c>
      <c r="E59" s="120">
        <f>IFERROR(IF(I58*(1+rate)-D59&lt;$E$13,I58*(1+rate)-D59,IF(B59=$E$15,$E$13,IF(B59&lt;$E$15,0,IF(MOD(B59-$E$15,$E$19)=0,$E$13,0)))),0)</f>
        <v>500</v>
      </c>
      <c r="F59" s="121"/>
      <c r="G59" s="119">
        <f t="shared" si="3"/>
        <v>556.2988721297769</v>
      </c>
      <c r="H59" s="119">
        <f t="shared" si="4"/>
        <v>1208.9998803101375</v>
      </c>
      <c r="I59" s="122">
        <f t="shared" si="5"/>
        <v>147137.36602096685</v>
      </c>
    </row>
    <row r="60" spans="2:12" ht="15.75" x14ac:dyDescent="0.25">
      <c r="B60" s="117">
        <f t="shared" si="6"/>
        <v>36</v>
      </c>
      <c r="C60" s="118">
        <f t="shared" si="1"/>
        <v>44265</v>
      </c>
      <c r="D60" s="119">
        <f t="shared" si="2"/>
        <v>1265.2987524399146</v>
      </c>
      <c r="E60" s="120">
        <f>IFERROR(IF(I59*(1+rate)-D60&lt;$E$13,I59*(1+rate)-D60,IF(B60=$E$15,$E$13,IF(B60&lt;$E$15,0,IF(MOD(B60-$E$15,$E$19)=0,$E$13,0)))),0)</f>
        <v>500</v>
      </c>
      <c r="F60" s="121"/>
      <c r="G60" s="119">
        <f t="shared" si="3"/>
        <v>551.76512257861395</v>
      </c>
      <c r="H60" s="119">
        <f t="shared" si="4"/>
        <v>1213.5336298613006</v>
      </c>
      <c r="I60" s="122">
        <f t="shared" si="5"/>
        <v>145923.83239110553</v>
      </c>
    </row>
    <row r="61" spans="2:12" ht="15.75" x14ac:dyDescent="0.25">
      <c r="B61" s="117">
        <f t="shared" si="6"/>
        <v>37</v>
      </c>
      <c r="C61" s="118">
        <f t="shared" si="1"/>
        <v>44296</v>
      </c>
      <c r="D61" s="119">
        <f t="shared" si="2"/>
        <v>1265.2987524399146</v>
      </c>
      <c r="E61" s="120">
        <f>IFERROR(IF(I60*(1+rate)-D61&lt;$E$13,I60*(1+rate)-D61,IF(B61=$E$15,$E$13,IF(B61&lt;$E$15,0,IF(MOD(B61-$E$15,$E$19)=0,$E$13,0)))),0)</f>
        <v>500</v>
      </c>
      <c r="F61" s="121"/>
      <c r="G61" s="119">
        <f t="shared" si="3"/>
        <v>547.21437146663413</v>
      </c>
      <c r="H61" s="119">
        <f t="shared" si="4"/>
        <v>1218.0843809732805</v>
      </c>
      <c r="I61" s="122">
        <f t="shared" si="5"/>
        <v>144705.74801013226</v>
      </c>
    </row>
    <row r="62" spans="2:12" ht="15.75" x14ac:dyDescent="0.25">
      <c r="B62" s="117">
        <f t="shared" si="6"/>
        <v>38</v>
      </c>
      <c r="C62" s="118">
        <f t="shared" si="1"/>
        <v>44326</v>
      </c>
      <c r="D62" s="119">
        <f t="shared" si="2"/>
        <v>1265.2987524399146</v>
      </c>
      <c r="E62" s="120">
        <f>IFERROR(IF(I61*(1+rate)-D62&lt;$E$13,I61*(1+rate)-D62,IF(B62=$E$15,$E$13,IF(B62&lt;$E$15,0,IF(MOD(B62-$E$15,$E$19)=0,$E$13,0)))),0)</f>
        <v>500</v>
      </c>
      <c r="F62" s="121"/>
      <c r="G62" s="119">
        <f t="shared" si="3"/>
        <v>542.6465550379844</v>
      </c>
      <c r="H62" s="119">
        <f t="shared" si="4"/>
        <v>1222.6521974019302</v>
      </c>
      <c r="I62" s="122">
        <f t="shared" si="5"/>
        <v>143483.09581273032</v>
      </c>
    </row>
    <row r="63" spans="2:12" ht="15.75" x14ac:dyDescent="0.25">
      <c r="B63" s="117">
        <f t="shared" si="6"/>
        <v>39</v>
      </c>
      <c r="C63" s="118">
        <f t="shared" si="1"/>
        <v>44357</v>
      </c>
      <c r="D63" s="119">
        <f t="shared" si="2"/>
        <v>1265.2987524399146</v>
      </c>
      <c r="E63" s="120">
        <f>IFERROR(IF(I62*(1+rate)-D63&lt;$E$13,I62*(1+rate)-D63,IF(B63=$E$15,$E$13,IF(B63&lt;$E$15,0,IF(MOD(B63-$E$15,$E$19)=0,$E$13,0)))),0)</f>
        <v>500</v>
      </c>
      <c r="F63" s="121"/>
      <c r="G63" s="119">
        <f t="shared" si="3"/>
        <v>538.06160929772727</v>
      </c>
      <c r="H63" s="119">
        <f t="shared" si="4"/>
        <v>1227.2371431421873</v>
      </c>
      <c r="I63" s="122">
        <f t="shared" si="5"/>
        <v>142255.85866958814</v>
      </c>
    </row>
    <row r="64" spans="2:12" ht="15.75" x14ac:dyDescent="0.25">
      <c r="B64" s="117">
        <f t="shared" si="6"/>
        <v>40</v>
      </c>
      <c r="C64" s="118">
        <f t="shared" si="1"/>
        <v>44387</v>
      </c>
      <c r="D64" s="119">
        <f t="shared" si="2"/>
        <v>1265.2987524399146</v>
      </c>
      <c r="E64" s="120">
        <f>IFERROR(IF(I63*(1+rate)-D64&lt;$E$13,I63*(1+rate)-D64,IF(B64=$E$15,$E$13,IF(B64&lt;$E$15,0,IF(MOD(B64-$E$15,$E$19)=0,$E$13,0)))),0)</f>
        <v>500</v>
      </c>
      <c r="F64" s="121"/>
      <c r="G64" s="119">
        <f t="shared" si="3"/>
        <v>533.45947001094419</v>
      </c>
      <c r="H64" s="119">
        <f t="shared" si="4"/>
        <v>1231.8392824289704</v>
      </c>
      <c r="I64" s="122">
        <f t="shared" si="5"/>
        <v>141024.01938715918</v>
      </c>
    </row>
    <row r="65" spans="2:9" ht="15.75" x14ac:dyDescent="0.25">
      <c r="B65" s="117">
        <f t="shared" si="6"/>
        <v>41</v>
      </c>
      <c r="C65" s="118">
        <f t="shared" si="1"/>
        <v>44418</v>
      </c>
      <c r="D65" s="119">
        <f t="shared" si="2"/>
        <v>1265.2987524399146</v>
      </c>
      <c r="E65" s="120">
        <f>IFERROR(IF(I64*(1+rate)-D65&lt;$E$13,I64*(1+rate)-D65,IF(B65=$E$15,$E$13,IF(B65&lt;$E$15,0,IF(MOD(B65-$E$15,$E$19)=0,$E$13,0)))),0)</f>
        <v>500</v>
      </c>
      <c r="F65" s="121"/>
      <c r="G65" s="119">
        <f t="shared" si="3"/>
        <v>528.84007270183565</v>
      </c>
      <c r="H65" s="119">
        <f t="shared" si="4"/>
        <v>1236.4586797380789</v>
      </c>
      <c r="I65" s="122">
        <f t="shared" si="5"/>
        <v>139787.5607074211</v>
      </c>
    </row>
    <row r="66" spans="2:9" ht="15.75" x14ac:dyDescent="0.25">
      <c r="B66" s="117">
        <f t="shared" si="6"/>
        <v>42</v>
      </c>
      <c r="C66" s="118">
        <f t="shared" si="1"/>
        <v>44449</v>
      </c>
      <c r="D66" s="119">
        <f t="shared" si="2"/>
        <v>1265.2987524399146</v>
      </c>
      <c r="E66" s="120">
        <f>IFERROR(IF(I65*(1+rate)-D66&lt;$E$13,I65*(1+rate)-D66,IF(B66=$E$15,$E$13,IF(B66&lt;$E$15,0,IF(MOD(B66-$E$15,$E$19)=0,$E$13,0)))),0)</f>
        <v>500</v>
      </c>
      <c r="F66" s="121"/>
      <c r="G66" s="119">
        <f t="shared" si="3"/>
        <v>524.2033526528179</v>
      </c>
      <c r="H66" s="119">
        <f t="shared" si="4"/>
        <v>1241.0953997870965</v>
      </c>
      <c r="I66" s="122">
        <f t="shared" si="5"/>
        <v>138546.465307634</v>
      </c>
    </row>
    <row r="67" spans="2:9" ht="15.75" x14ac:dyDescent="0.25">
      <c r="B67" s="117">
        <f t="shared" si="6"/>
        <v>43</v>
      </c>
      <c r="C67" s="118">
        <f t="shared" si="1"/>
        <v>44479</v>
      </c>
      <c r="D67" s="119">
        <f t="shared" si="2"/>
        <v>1265.2987524399146</v>
      </c>
      <c r="E67" s="120">
        <f>IFERROR(IF(I66*(1+rate)-D67&lt;$E$13,I66*(1+rate)-D67,IF(B67=$E$15,$E$13,IF(B67&lt;$E$15,0,IF(MOD(B67-$E$15,$E$19)=0,$E$13,0)))),0)</f>
        <v>500</v>
      </c>
      <c r="F67" s="121"/>
      <c r="G67" s="119">
        <f t="shared" si="3"/>
        <v>519.54924490361645</v>
      </c>
      <c r="H67" s="119">
        <f t="shared" si="4"/>
        <v>1245.7495075362981</v>
      </c>
      <c r="I67" s="122">
        <f t="shared" si="5"/>
        <v>137300.71580009771</v>
      </c>
    </row>
    <row r="68" spans="2:9" ht="15.75" x14ac:dyDescent="0.25">
      <c r="B68" s="117">
        <f t="shared" si="6"/>
        <v>44</v>
      </c>
      <c r="C68" s="118">
        <f t="shared" si="1"/>
        <v>44510</v>
      </c>
      <c r="D68" s="119">
        <f t="shared" si="2"/>
        <v>1265.2987524399146</v>
      </c>
      <c r="E68" s="120">
        <f>IFERROR(IF(I67*(1+rate)-D68&lt;$E$13,I67*(1+rate)-D68,IF(B68=$E$15,$E$13,IF(B68&lt;$E$15,0,IF(MOD(B68-$E$15,$E$19)=0,$E$13,0)))),0)</f>
        <v>500</v>
      </c>
      <c r="F68" s="121"/>
      <c r="G68" s="119">
        <f t="shared" si="3"/>
        <v>514.8776842503554</v>
      </c>
      <c r="H68" s="119">
        <f t="shared" si="4"/>
        <v>1250.4210681895593</v>
      </c>
      <c r="I68" s="122">
        <f t="shared" si="5"/>
        <v>136050.29473190816</v>
      </c>
    </row>
    <row r="69" spans="2:9" ht="15.75" x14ac:dyDescent="0.25">
      <c r="B69" s="117">
        <f t="shared" si="6"/>
        <v>45</v>
      </c>
      <c r="C69" s="118">
        <f t="shared" si="1"/>
        <v>44540</v>
      </c>
      <c r="D69" s="119">
        <f t="shared" si="2"/>
        <v>1265.2987524399146</v>
      </c>
      <c r="E69" s="120">
        <f>IFERROR(IF(I68*(1+rate)-D69&lt;$E$13,I68*(1+rate)-D69,IF(B69=$E$15,$E$13,IF(B69&lt;$E$15,0,IF(MOD(B69-$E$15,$E$19)=0,$E$13,0)))),0)</f>
        <v>500</v>
      </c>
      <c r="F69" s="121"/>
      <c r="G69" s="119">
        <f t="shared" si="3"/>
        <v>510.18860524464469</v>
      </c>
      <c r="H69" s="119">
        <f t="shared" si="4"/>
        <v>1255.1101471952697</v>
      </c>
      <c r="I69" s="122">
        <f t="shared" si="5"/>
        <v>134795.1845847129</v>
      </c>
    </row>
    <row r="70" spans="2:9" ht="15.75" x14ac:dyDescent="0.25">
      <c r="B70" s="117">
        <f t="shared" si="6"/>
        <v>46</v>
      </c>
      <c r="C70" s="118">
        <f t="shared" si="1"/>
        <v>44571</v>
      </c>
      <c r="D70" s="119">
        <f t="shared" si="2"/>
        <v>1265.2987524399146</v>
      </c>
      <c r="E70" s="120">
        <f>IFERROR(IF(I69*(1+rate)-D70&lt;$E$13,I69*(1+rate)-D70,IF(B70=$E$15,$E$13,IF(B70&lt;$E$15,0,IF(MOD(B70-$E$15,$E$19)=0,$E$13,0)))),0)</f>
        <v>500</v>
      </c>
      <c r="F70" s="121"/>
      <c r="G70" s="119">
        <f t="shared" si="3"/>
        <v>505.48194219266259</v>
      </c>
      <c r="H70" s="119">
        <f t="shared" si="4"/>
        <v>1259.8168102472519</v>
      </c>
      <c r="I70" s="122">
        <f t="shared" si="5"/>
        <v>133535.36777446565</v>
      </c>
    </row>
    <row r="71" spans="2:9" ht="15.75" x14ac:dyDescent="0.25">
      <c r="B71" s="117">
        <f t="shared" si="6"/>
        <v>47</v>
      </c>
      <c r="C71" s="118">
        <f t="shared" si="1"/>
        <v>44602</v>
      </c>
      <c r="D71" s="119">
        <f t="shared" si="2"/>
        <v>1265.2987524399146</v>
      </c>
      <c r="E71" s="120">
        <f>IFERROR(IF(I70*(1+rate)-D71&lt;$E$13,I70*(1+rate)-D71,IF(B71=$E$15,$E$13,IF(B71&lt;$E$15,0,IF(MOD(B71-$E$15,$E$19)=0,$E$13,0)))),0)</f>
        <v>500</v>
      </c>
      <c r="F71" s="121"/>
      <c r="G71" s="119">
        <f t="shared" si="3"/>
        <v>500.75762915423547</v>
      </c>
      <c r="H71" s="119">
        <f t="shared" si="4"/>
        <v>1264.5411232856791</v>
      </c>
      <c r="I71" s="122">
        <f t="shared" si="5"/>
        <v>132270.82665117996</v>
      </c>
    </row>
    <row r="72" spans="2:9" ht="15.75" x14ac:dyDescent="0.25">
      <c r="B72" s="117">
        <f t="shared" si="6"/>
        <v>48</v>
      </c>
      <c r="C72" s="118">
        <f t="shared" si="1"/>
        <v>44630</v>
      </c>
      <c r="D72" s="119">
        <f t="shared" si="2"/>
        <v>1265.2987524399146</v>
      </c>
      <c r="E72" s="120">
        <f>IFERROR(IF(I71*(1+rate)-D72&lt;$E$13,I71*(1+rate)-D72,IF(B72=$E$15,$E$13,IF(B72&lt;$E$15,0,IF(MOD(B72-$E$15,$E$19)=0,$E$13,0)))),0)</f>
        <v>500</v>
      </c>
      <c r="F72" s="121"/>
      <c r="G72" s="119">
        <f t="shared" si="3"/>
        <v>496.01559994191427</v>
      </c>
      <c r="H72" s="119">
        <f t="shared" si="4"/>
        <v>1269.2831524980002</v>
      </c>
      <c r="I72" s="122">
        <f t="shared" si="5"/>
        <v>131001.54349868196</v>
      </c>
    </row>
    <row r="73" spans="2:9" ht="15.75" x14ac:dyDescent="0.25">
      <c r="B73" s="117">
        <f t="shared" si="6"/>
        <v>49</v>
      </c>
      <c r="C73" s="118">
        <f t="shared" si="1"/>
        <v>44661</v>
      </c>
      <c r="D73" s="119">
        <f t="shared" si="2"/>
        <v>1265.2987524399146</v>
      </c>
      <c r="E73" s="120">
        <f>IFERROR(IF(I72*(1+rate)-D73&lt;$E$13,I72*(1+rate)-D73,IF(B73=$E$15,$E$13,IF(B73&lt;$E$15,0,IF(MOD(B73-$E$15,$E$19)=0,$E$13,0)))),0)</f>
        <v>500</v>
      </c>
      <c r="F73" s="121"/>
      <c r="G73" s="119">
        <f t="shared" si="3"/>
        <v>491.25578812004687</v>
      </c>
      <c r="H73" s="119">
        <f t="shared" si="4"/>
        <v>1274.0429643198677</v>
      </c>
      <c r="I73" s="122">
        <f t="shared" si="5"/>
        <v>129727.50053436209</v>
      </c>
    </row>
    <row r="74" spans="2:9" ht="15.75" x14ac:dyDescent="0.25">
      <c r="B74" s="117">
        <f t="shared" si="6"/>
        <v>50</v>
      </c>
      <c r="C74" s="118">
        <f t="shared" si="1"/>
        <v>44691</v>
      </c>
      <c r="D74" s="119">
        <f t="shared" si="2"/>
        <v>1265.2987524399146</v>
      </c>
      <c r="E74" s="120">
        <f>IFERROR(IF(I73*(1+rate)-D74&lt;$E$13,I73*(1+rate)-D74,IF(B74=$E$15,$E$13,IF(B74&lt;$E$15,0,IF(MOD(B74-$E$15,$E$19)=0,$E$13,0)))),0)</f>
        <v>500</v>
      </c>
      <c r="F74" s="121"/>
      <c r="G74" s="119">
        <f t="shared" si="3"/>
        <v>486.47812700384748</v>
      </c>
      <c r="H74" s="119">
        <f t="shared" si="4"/>
        <v>1278.8206254360671</v>
      </c>
      <c r="I74" s="122">
        <f t="shared" si="5"/>
        <v>128448.67990892602</v>
      </c>
    </row>
    <row r="75" spans="2:9" ht="15.75" x14ac:dyDescent="0.25">
      <c r="B75" s="117">
        <f t="shared" si="6"/>
        <v>51</v>
      </c>
      <c r="C75" s="118">
        <f t="shared" si="1"/>
        <v>44722</v>
      </c>
      <c r="D75" s="119">
        <f t="shared" si="2"/>
        <v>1265.2987524399146</v>
      </c>
      <c r="E75" s="120">
        <f>IFERROR(IF(I74*(1+rate)-D75&lt;$E$13,I74*(1+rate)-D75,IF(B75=$E$15,$E$13,IF(B75&lt;$E$15,0,IF(MOD(B75-$E$15,$E$19)=0,$E$13,0)))),0)</f>
        <v>500</v>
      </c>
      <c r="F75" s="121"/>
      <c r="G75" s="119">
        <f t="shared" si="3"/>
        <v>481.68254965846228</v>
      </c>
      <c r="H75" s="119">
        <f t="shared" si="4"/>
        <v>1283.6162027814523</v>
      </c>
      <c r="I75" s="122">
        <f t="shared" si="5"/>
        <v>127165.06370614456</v>
      </c>
    </row>
    <row r="76" spans="2:9" ht="15.75" x14ac:dyDescent="0.25">
      <c r="B76" s="117">
        <f t="shared" si="6"/>
        <v>52</v>
      </c>
      <c r="C76" s="118">
        <f t="shared" si="1"/>
        <v>44752</v>
      </c>
      <c r="D76" s="119">
        <f t="shared" si="2"/>
        <v>1265.2987524399146</v>
      </c>
      <c r="E76" s="120">
        <f>IFERROR(IF(I75*(1+rate)-D76&lt;$E$13,I75*(1+rate)-D76,IF(B76=$E$15,$E$13,IF(B76&lt;$E$15,0,IF(MOD(B76-$E$15,$E$19)=0,$E$13,0)))),0)</f>
        <v>500</v>
      </c>
      <c r="F76" s="121"/>
      <c r="G76" s="119">
        <f t="shared" si="3"/>
        <v>476.86898889803194</v>
      </c>
      <c r="H76" s="119">
        <f t="shared" si="4"/>
        <v>1288.4297635418825</v>
      </c>
      <c r="I76" s="122">
        <f t="shared" si="5"/>
        <v>125876.63394260268</v>
      </c>
    </row>
    <row r="77" spans="2:9" ht="15.75" x14ac:dyDescent="0.25">
      <c r="B77" s="117">
        <f t="shared" si="6"/>
        <v>53</v>
      </c>
      <c r="C77" s="118">
        <f t="shared" si="1"/>
        <v>44783</v>
      </c>
      <c r="D77" s="119">
        <f t="shared" si="2"/>
        <v>1265.2987524399146</v>
      </c>
      <c r="E77" s="120">
        <f>IFERROR(IF(I76*(1+rate)-D77&lt;$E$13,I76*(1+rate)-D77,IF(B77=$E$15,$E$13,IF(B77&lt;$E$15,0,IF(MOD(B77-$E$15,$E$19)=0,$E$13,0)))),0)</f>
        <v>500</v>
      </c>
      <c r="F77" s="121"/>
      <c r="G77" s="119">
        <f t="shared" si="3"/>
        <v>472.03737728474999</v>
      </c>
      <c r="H77" s="119">
        <f t="shared" si="4"/>
        <v>1293.2613751551646</v>
      </c>
      <c r="I77" s="122">
        <f t="shared" si="5"/>
        <v>124583.37256744751</v>
      </c>
    </row>
    <row r="78" spans="2:9" ht="15.75" x14ac:dyDescent="0.25">
      <c r="B78" s="117">
        <f t="shared" si="6"/>
        <v>54</v>
      </c>
      <c r="C78" s="118">
        <f t="shared" si="1"/>
        <v>44814</v>
      </c>
      <c r="D78" s="119">
        <f t="shared" si="2"/>
        <v>1265.2987524399146</v>
      </c>
      <c r="E78" s="120">
        <f>IFERROR(IF(I77*(1+rate)-D78&lt;$E$13,I77*(1+rate)-D78,IF(B78=$E$15,$E$13,IF(B78&lt;$E$15,0,IF(MOD(B78-$E$15,$E$19)=0,$E$13,0)))),0)</f>
        <v>500</v>
      </c>
      <c r="F78" s="121"/>
      <c r="G78" s="119">
        <f t="shared" si="3"/>
        <v>467.18764712791824</v>
      </c>
      <c r="H78" s="119">
        <f t="shared" si="4"/>
        <v>1298.1111053119962</v>
      </c>
      <c r="I78" s="122">
        <f t="shared" si="5"/>
        <v>123285.26146213552</v>
      </c>
    </row>
    <row r="79" spans="2:9" ht="15.75" x14ac:dyDescent="0.25">
      <c r="B79" s="117">
        <f t="shared" si="6"/>
        <v>55</v>
      </c>
      <c r="C79" s="118">
        <f t="shared" si="1"/>
        <v>44844</v>
      </c>
      <c r="D79" s="119">
        <f t="shared" si="2"/>
        <v>1265.2987524399146</v>
      </c>
      <c r="E79" s="120">
        <f>IFERROR(IF(I78*(1+rate)-D79&lt;$E$13,I78*(1+rate)-D79,IF(B79=$E$15,$E$13,IF(B79&lt;$E$15,0,IF(MOD(B79-$E$15,$E$19)=0,$E$13,0)))),0)</f>
        <v>500</v>
      </c>
      <c r="F79" s="121"/>
      <c r="G79" s="119">
        <f t="shared" si="3"/>
        <v>462.31973048299835</v>
      </c>
      <c r="H79" s="119">
        <f t="shared" si="4"/>
        <v>1302.9790219569163</v>
      </c>
      <c r="I79" s="122">
        <f t="shared" si="5"/>
        <v>121982.28244017861</v>
      </c>
    </row>
    <row r="80" spans="2:9" ht="15.75" x14ac:dyDescent="0.25">
      <c r="B80" s="117">
        <f t="shared" si="6"/>
        <v>56</v>
      </c>
      <c r="C80" s="118">
        <f t="shared" si="1"/>
        <v>44875</v>
      </c>
      <c r="D80" s="119">
        <f t="shared" si="2"/>
        <v>1265.2987524399146</v>
      </c>
      <c r="E80" s="120">
        <f>IFERROR(IF(I79*(1+rate)-D80&lt;$E$13,I79*(1+rate)-D80,IF(B80=$E$15,$E$13,IF(B80&lt;$E$15,0,IF(MOD(B80-$E$15,$E$19)=0,$E$13,0)))),0)</f>
        <v>500</v>
      </c>
      <c r="F80" s="121"/>
      <c r="G80" s="119">
        <f t="shared" si="3"/>
        <v>457.43355915066002</v>
      </c>
      <c r="H80" s="119">
        <f t="shared" si="4"/>
        <v>1307.8651932892544</v>
      </c>
      <c r="I80" s="122">
        <f t="shared" si="5"/>
        <v>120674.41724688935</v>
      </c>
    </row>
    <row r="81" spans="2:9" ht="15.75" x14ac:dyDescent="0.25">
      <c r="B81" s="117">
        <f t="shared" si="6"/>
        <v>57</v>
      </c>
      <c r="C81" s="118">
        <f t="shared" si="1"/>
        <v>44905</v>
      </c>
      <c r="D81" s="119">
        <f t="shared" si="2"/>
        <v>1265.2987524399146</v>
      </c>
      <c r="E81" s="120">
        <f>IFERROR(IF(I80*(1+rate)-D81&lt;$E$13,I80*(1+rate)-D81,IF(B81=$E$15,$E$13,IF(B81&lt;$E$15,0,IF(MOD(B81-$E$15,$E$19)=0,$E$13,0)))),0)</f>
        <v>500</v>
      </c>
      <c r="F81" s="121"/>
      <c r="G81" s="119">
        <f t="shared" si="3"/>
        <v>452.52906467582545</v>
      </c>
      <c r="H81" s="119">
        <f t="shared" si="4"/>
        <v>1312.7696877640892</v>
      </c>
      <c r="I81" s="122">
        <f t="shared" si="5"/>
        <v>119361.64755912527</v>
      </c>
    </row>
    <row r="82" spans="2:9" ht="15.75" x14ac:dyDescent="0.25">
      <c r="B82" s="117">
        <f t="shared" si="6"/>
        <v>58</v>
      </c>
      <c r="C82" s="118">
        <f t="shared" si="1"/>
        <v>44936</v>
      </c>
      <c r="D82" s="119">
        <f t="shared" si="2"/>
        <v>1265.2987524399146</v>
      </c>
      <c r="E82" s="120">
        <f>IFERROR(IF(I81*(1+rate)-D82&lt;$E$13,I81*(1+rate)-D82,IF(B82=$E$15,$E$13,IF(B82&lt;$E$15,0,IF(MOD(B82-$E$15,$E$19)=0,$E$13,0)))),0)</f>
        <v>500</v>
      </c>
      <c r="F82" s="121"/>
      <c r="G82" s="119">
        <f t="shared" si="3"/>
        <v>447.60617834671024</v>
      </c>
      <c r="H82" s="119">
        <f t="shared" si="4"/>
        <v>1317.6925740932043</v>
      </c>
      <c r="I82" s="122">
        <f t="shared" si="5"/>
        <v>118043.95498503206</v>
      </c>
    </row>
    <row r="83" spans="2:9" ht="15.75" x14ac:dyDescent="0.25">
      <c r="B83" s="117">
        <f t="shared" si="6"/>
        <v>59</v>
      </c>
      <c r="C83" s="118">
        <f t="shared" si="1"/>
        <v>44967</v>
      </c>
      <c r="D83" s="119">
        <f t="shared" si="2"/>
        <v>1265.2987524399146</v>
      </c>
      <c r="E83" s="120">
        <f>IFERROR(IF(I82*(1+rate)-D83&lt;$E$13,I82*(1+rate)-D83,IF(B83=$E$15,$E$13,IF(B83&lt;$E$15,0,IF(MOD(B83-$E$15,$E$19)=0,$E$13,0)))),0)</f>
        <v>500</v>
      </c>
      <c r="F83" s="121"/>
      <c r="G83" s="119">
        <f t="shared" si="3"/>
        <v>442.66483119386078</v>
      </c>
      <c r="H83" s="119">
        <f t="shared" si="4"/>
        <v>1322.6339212460539</v>
      </c>
      <c r="I83" s="122">
        <f t="shared" si="5"/>
        <v>116721.321063786</v>
      </c>
    </row>
    <row r="84" spans="2:9" ht="15.75" x14ac:dyDescent="0.25">
      <c r="B84" s="117">
        <f t="shared" si="6"/>
        <v>60</v>
      </c>
      <c r="C84" s="118">
        <f t="shared" si="1"/>
        <v>44995</v>
      </c>
      <c r="D84" s="119">
        <f t="shared" si="2"/>
        <v>1265.2987524399146</v>
      </c>
      <c r="E84" s="120">
        <f>IFERROR(IF(I83*(1+rate)-D84&lt;$E$13,I83*(1+rate)-D84,IF(B84=$E$15,$E$13,IF(B84&lt;$E$15,0,IF(MOD(B84-$E$15,$E$19)=0,$E$13,0)))),0)</f>
        <v>500</v>
      </c>
      <c r="F84" s="121"/>
      <c r="G84" s="119">
        <f t="shared" si="3"/>
        <v>437.7049539891882</v>
      </c>
      <c r="H84" s="119">
        <f t="shared" si="4"/>
        <v>1327.5937984507264</v>
      </c>
      <c r="I84" s="122">
        <f t="shared" si="5"/>
        <v>115393.72726533527</v>
      </c>
    </row>
    <row r="85" spans="2:9" ht="15.75" x14ac:dyDescent="0.25">
      <c r="B85" s="117">
        <f t="shared" si="6"/>
        <v>61</v>
      </c>
      <c r="C85" s="118">
        <f t="shared" si="1"/>
        <v>45026</v>
      </c>
      <c r="D85" s="119">
        <f t="shared" si="2"/>
        <v>1265.2987524399146</v>
      </c>
      <c r="E85" s="120">
        <f>IFERROR(IF(I84*(1+rate)-D85&lt;$E$13,I84*(1+rate)-D85,IF(B85=$E$15,$E$13,IF(B85&lt;$E$15,0,IF(MOD(B85-$E$15,$E$19)=0,$E$13,0)))),0)</f>
        <v>500</v>
      </c>
      <c r="F85" s="121"/>
      <c r="G85" s="119">
        <f t="shared" si="3"/>
        <v>432.72647724499802</v>
      </c>
      <c r="H85" s="119">
        <f t="shared" si="4"/>
        <v>1332.5722751949165</v>
      </c>
      <c r="I85" s="122">
        <f t="shared" si="5"/>
        <v>114061.15499014035</v>
      </c>
    </row>
    <row r="86" spans="2:9" ht="15.75" x14ac:dyDescent="0.25">
      <c r="B86" s="117">
        <f t="shared" si="6"/>
        <v>62</v>
      </c>
      <c r="C86" s="118">
        <f t="shared" si="1"/>
        <v>45056</v>
      </c>
      <c r="D86" s="119">
        <f t="shared" si="2"/>
        <v>1265.2987524399146</v>
      </c>
      <c r="E86" s="120">
        <f>IFERROR(IF(I85*(1+rate)-D86&lt;$E$13,I85*(1+rate)-D86,IF(B86=$E$15,$E$13,IF(B86&lt;$E$15,0,IF(MOD(B86-$E$15,$E$19)=0,$E$13,0)))),0)</f>
        <v>500</v>
      </c>
      <c r="F86" s="121"/>
      <c r="G86" s="119">
        <f t="shared" si="3"/>
        <v>427.72933121301719</v>
      </c>
      <c r="H86" s="119">
        <f t="shared" si="4"/>
        <v>1337.5694212268972</v>
      </c>
      <c r="I86" s="122">
        <f t="shared" si="5"/>
        <v>112723.58556891345</v>
      </c>
    </row>
    <row r="87" spans="2:9" ht="15.75" x14ac:dyDescent="0.25">
      <c r="B87" s="117">
        <f t="shared" si="6"/>
        <v>63</v>
      </c>
      <c r="C87" s="118">
        <f t="shared" si="1"/>
        <v>45087</v>
      </c>
      <c r="D87" s="119">
        <f t="shared" si="2"/>
        <v>1265.2987524399146</v>
      </c>
      <c r="E87" s="120">
        <f>IFERROR(IF(I86*(1+rate)-D87&lt;$E$13,I86*(1+rate)-D87,IF(B87=$E$15,$E$13,IF(B87&lt;$E$15,0,IF(MOD(B87-$E$15,$E$19)=0,$E$13,0)))),0)</f>
        <v>500</v>
      </c>
      <c r="F87" s="121"/>
      <c r="G87" s="119">
        <f t="shared" si="3"/>
        <v>422.7134458834164</v>
      </c>
      <c r="H87" s="119">
        <f t="shared" si="4"/>
        <v>1342.5853065564982</v>
      </c>
      <c r="I87" s="122">
        <f t="shared" si="5"/>
        <v>111381.00026235695</v>
      </c>
    </row>
    <row r="88" spans="2:9" ht="15.75" x14ac:dyDescent="0.25">
      <c r="B88" s="117">
        <f t="shared" si="6"/>
        <v>64</v>
      </c>
      <c r="C88" s="118">
        <f t="shared" si="1"/>
        <v>45117</v>
      </c>
      <c r="D88" s="119">
        <f t="shared" si="2"/>
        <v>1265.2987524399146</v>
      </c>
      <c r="E88" s="120">
        <f>IFERROR(IF(I87*(1+rate)-D88&lt;$E$13,I87*(1+rate)-D88,IF(B88=$E$15,$E$13,IF(B88&lt;$E$15,0,IF(MOD(B88-$E$15,$E$19)=0,$E$13,0)))),0)</f>
        <v>500</v>
      </c>
      <c r="F88" s="121"/>
      <c r="G88" s="119">
        <f t="shared" si="3"/>
        <v>417.67875098382962</v>
      </c>
      <c r="H88" s="119">
        <f t="shared" si="4"/>
        <v>1347.620001456085</v>
      </c>
      <c r="I88" s="122">
        <f t="shared" si="5"/>
        <v>110033.38026090086</v>
      </c>
    </row>
    <row r="89" spans="2:9" ht="15.75" x14ac:dyDescent="0.25">
      <c r="B89" s="117">
        <f t="shared" si="6"/>
        <v>65</v>
      </c>
      <c r="C89" s="118">
        <f t="shared" ref="C89:C152" si="7">IF(B89="","",IF(OR(payment_frequency="Weekly",payment_frequency="Bi-weekly",payment_frequency="Semi-monthly"),first_payment_date+B89*VLOOKUP(payment_frequency,periodic_table,2,0),EDATE(first_payment_date,B89*VLOOKUP(payment_frequency,periodic_table,2,0))))</f>
        <v>45148</v>
      </c>
      <c r="D89" s="119">
        <f t="shared" ref="D89:D152" si="8">IF(B89="","",IF(I88&lt;payment,I88*(1+rate),payment))</f>
        <v>1265.2987524399146</v>
      </c>
      <c r="E89" s="120">
        <f>IFERROR(IF(I88*(1+rate)-D89&lt;$E$13,I88*(1+rate)-D89,IF(B89=$E$15,$E$13,IF(B89&lt;$E$15,0,IF(MOD(B89-$E$15,$E$19)=0,$E$13,0)))),0)</f>
        <v>500</v>
      </c>
      <c r="F89" s="121"/>
      <c r="G89" s="119">
        <f t="shared" ref="G89:G152" si="9">IF(AND(payment_type=1,B89=1),0,IF(B89="","",I88*rate))</f>
        <v>412.62517597836944</v>
      </c>
      <c r="H89" s="119">
        <f t="shared" si="4"/>
        <v>1352.6735764615451</v>
      </c>
      <c r="I89" s="122">
        <f t="shared" si="5"/>
        <v>108680.70668443931</v>
      </c>
    </row>
    <row r="90" spans="2:9" ht="15.75" x14ac:dyDescent="0.25">
      <c r="B90" s="117">
        <f t="shared" si="6"/>
        <v>66</v>
      </c>
      <c r="C90" s="118">
        <f t="shared" si="7"/>
        <v>45179</v>
      </c>
      <c r="D90" s="119">
        <f t="shared" si="8"/>
        <v>1265.2987524399146</v>
      </c>
      <c r="E90" s="120">
        <f>IFERROR(IF(I89*(1+rate)-D90&lt;$E$13,I89*(1+rate)-D90,IF(B90=$E$15,$E$13,IF(B90&lt;$E$15,0,IF(MOD(B90-$E$15,$E$19)=0,$E$13,0)))),0)</f>
        <v>500</v>
      </c>
      <c r="F90" s="121"/>
      <c r="G90" s="119">
        <f t="shared" si="9"/>
        <v>407.55265006663871</v>
      </c>
      <c r="H90" s="119">
        <f t="shared" ref="H90:H153" si="10">IF(B90="","",D90-G90+E90+F90)</f>
        <v>1357.7461023732758</v>
      </c>
      <c r="I90" s="122">
        <f t="shared" ref="I90:I153" si="11">IFERROR(IF(H90&lt;=0,"",I89-H90),"")</f>
        <v>107322.96058206604</v>
      </c>
    </row>
    <row r="91" spans="2:9" ht="15.75" x14ac:dyDescent="0.25">
      <c r="B91" s="117">
        <f t="shared" si="6"/>
        <v>67</v>
      </c>
      <c r="C91" s="118">
        <f t="shared" si="7"/>
        <v>45209</v>
      </c>
      <c r="D91" s="119">
        <f t="shared" si="8"/>
        <v>1265.2987524399146</v>
      </c>
      <c r="E91" s="120">
        <f>IFERROR(IF(I90*(1+rate)-D91&lt;$E$13,I90*(1+rate)-D91,IF(B91=$E$15,$E$13,IF(B91&lt;$E$15,0,IF(MOD(B91-$E$15,$E$19)=0,$E$13,0)))),0)</f>
        <v>500</v>
      </c>
      <c r="F91" s="121"/>
      <c r="G91" s="119">
        <f t="shared" si="9"/>
        <v>402.46110218273907</v>
      </c>
      <c r="H91" s="119">
        <f t="shared" si="10"/>
        <v>1362.8376502571755</v>
      </c>
      <c r="I91" s="122">
        <f t="shared" si="11"/>
        <v>105960.12293180886</v>
      </c>
    </row>
    <row r="92" spans="2:9" ht="15.75" x14ac:dyDescent="0.25">
      <c r="B92" s="117">
        <f t="shared" si="6"/>
        <v>68</v>
      </c>
      <c r="C92" s="118">
        <f t="shared" si="7"/>
        <v>45240</v>
      </c>
      <c r="D92" s="119">
        <f t="shared" si="8"/>
        <v>1265.2987524399146</v>
      </c>
      <c r="E92" s="120">
        <f>IFERROR(IF(I91*(1+rate)-D92&lt;$E$13,I91*(1+rate)-D92,IF(B92=$E$15,$E$13,IF(B92&lt;$E$15,0,IF(MOD(B92-$E$15,$E$19)=0,$E$13,0)))),0)</f>
        <v>500</v>
      </c>
      <c r="F92" s="121"/>
      <c r="G92" s="119">
        <f t="shared" si="9"/>
        <v>397.35046099427473</v>
      </c>
      <c r="H92" s="119">
        <f t="shared" si="10"/>
        <v>1367.9482914456398</v>
      </c>
      <c r="I92" s="122">
        <f t="shared" si="11"/>
        <v>104592.17464036321</v>
      </c>
    </row>
    <row r="93" spans="2:9" ht="15.75" x14ac:dyDescent="0.25">
      <c r="B93" s="117">
        <f t="shared" si="6"/>
        <v>69</v>
      </c>
      <c r="C93" s="118">
        <f t="shared" si="7"/>
        <v>45270</v>
      </c>
      <c r="D93" s="119">
        <f t="shared" si="8"/>
        <v>1265.2987524399146</v>
      </c>
      <c r="E93" s="120">
        <f>IFERROR(IF(I92*(1+rate)-D93&lt;$E$13,I92*(1+rate)-D93,IF(B93=$E$15,$E$13,IF(B93&lt;$E$15,0,IF(MOD(B93-$E$15,$E$19)=0,$E$13,0)))),0)</f>
        <v>500</v>
      </c>
      <c r="F93" s="121"/>
      <c r="G93" s="119">
        <f t="shared" si="9"/>
        <v>392.22065490135367</v>
      </c>
      <c r="H93" s="119">
        <f t="shared" si="10"/>
        <v>1373.078097538561</v>
      </c>
      <c r="I93" s="122">
        <f t="shared" si="11"/>
        <v>103219.09654282466</v>
      </c>
    </row>
    <row r="94" spans="2:9" ht="15.75" x14ac:dyDescent="0.25">
      <c r="B94" s="117">
        <f t="shared" si="6"/>
        <v>70</v>
      </c>
      <c r="C94" s="118">
        <f t="shared" si="7"/>
        <v>45301</v>
      </c>
      <c r="D94" s="119">
        <f t="shared" si="8"/>
        <v>1265.2987524399146</v>
      </c>
      <c r="E94" s="120">
        <f>IFERROR(IF(I93*(1+rate)-D94&lt;$E$13,I93*(1+rate)-D94,IF(B94=$E$15,$E$13,IF(B94&lt;$E$15,0,IF(MOD(B94-$E$15,$E$19)=0,$E$13,0)))),0)</f>
        <v>500</v>
      </c>
      <c r="F94" s="121"/>
      <c r="G94" s="119">
        <f t="shared" si="9"/>
        <v>387.07161203558422</v>
      </c>
      <c r="H94" s="119">
        <f t="shared" si="10"/>
        <v>1378.2271404043304</v>
      </c>
      <c r="I94" s="122">
        <f t="shared" si="11"/>
        <v>101840.86940242033</v>
      </c>
    </row>
    <row r="95" spans="2:9" ht="15.75" x14ac:dyDescent="0.25">
      <c r="B95" s="117">
        <f t="shared" si="6"/>
        <v>71</v>
      </c>
      <c r="C95" s="118">
        <f t="shared" si="7"/>
        <v>45332</v>
      </c>
      <c r="D95" s="119">
        <f t="shared" si="8"/>
        <v>1265.2987524399146</v>
      </c>
      <c r="E95" s="120">
        <f>IFERROR(IF(I94*(1+rate)-D95&lt;$E$13,I94*(1+rate)-D95,IF(B95=$E$15,$E$13,IF(B95&lt;$E$15,0,IF(MOD(B95-$E$15,$E$19)=0,$E$13,0)))),0)</f>
        <v>500</v>
      </c>
      <c r="F95" s="121"/>
      <c r="G95" s="119">
        <f t="shared" si="9"/>
        <v>381.90326025906808</v>
      </c>
      <c r="H95" s="119">
        <f t="shared" si="10"/>
        <v>1383.3954921808465</v>
      </c>
      <c r="I95" s="122">
        <f t="shared" si="11"/>
        <v>100457.47391023948</v>
      </c>
    </row>
    <row r="96" spans="2:9" ht="15.75" x14ac:dyDescent="0.25">
      <c r="B96" s="117">
        <f t="shared" si="6"/>
        <v>72</v>
      </c>
      <c r="C96" s="118">
        <f t="shared" si="7"/>
        <v>45361</v>
      </c>
      <c r="D96" s="119">
        <f t="shared" si="8"/>
        <v>1265.2987524399146</v>
      </c>
      <c r="E96" s="120">
        <f>IFERROR(IF(I95*(1+rate)-D96&lt;$E$13,I95*(1+rate)-D96,IF(B96=$E$15,$E$13,IF(B96&lt;$E$15,0,IF(MOD(B96-$E$15,$E$19)=0,$E$13,0)))),0)</f>
        <v>500</v>
      </c>
      <c r="F96" s="121"/>
      <c r="G96" s="119">
        <f t="shared" si="9"/>
        <v>376.71552716339005</v>
      </c>
      <c r="H96" s="119">
        <f t="shared" si="10"/>
        <v>1388.5832252765244</v>
      </c>
      <c r="I96" s="122">
        <f t="shared" si="11"/>
        <v>99068.890684962957</v>
      </c>
    </row>
    <row r="97" spans="2:9" ht="15.75" x14ac:dyDescent="0.25">
      <c r="B97" s="117">
        <f t="shared" si="6"/>
        <v>73</v>
      </c>
      <c r="C97" s="118">
        <f t="shared" si="7"/>
        <v>45392</v>
      </c>
      <c r="D97" s="119">
        <f t="shared" si="8"/>
        <v>1265.2987524399146</v>
      </c>
      <c r="E97" s="120">
        <f>IFERROR(IF(I96*(1+rate)-D97&lt;$E$13,I96*(1+rate)-D97,IF(B97=$E$15,$E$13,IF(B97&lt;$E$15,0,IF(MOD(B97-$E$15,$E$19)=0,$E$13,0)))),0)</f>
        <v>500</v>
      </c>
      <c r="F97" s="121"/>
      <c r="G97" s="119">
        <f t="shared" si="9"/>
        <v>371.50834006860316</v>
      </c>
      <c r="H97" s="119">
        <f t="shared" si="10"/>
        <v>1393.7904123713115</v>
      </c>
      <c r="I97" s="122">
        <f t="shared" si="11"/>
        <v>97675.100272591648</v>
      </c>
    </row>
    <row r="98" spans="2:9" ht="15.75" x14ac:dyDescent="0.25">
      <c r="B98" s="117">
        <f t="shared" si="6"/>
        <v>74</v>
      </c>
      <c r="C98" s="118">
        <f t="shared" si="7"/>
        <v>45422</v>
      </c>
      <c r="D98" s="119">
        <f t="shared" si="8"/>
        <v>1265.2987524399146</v>
      </c>
      <c r="E98" s="120">
        <f>IFERROR(IF(I97*(1+rate)-D98&lt;$E$13,I97*(1+rate)-D98,IF(B98=$E$15,$E$13,IF(B98&lt;$E$15,0,IF(MOD(B98-$E$15,$E$19)=0,$E$13,0)))),0)</f>
        <v>500</v>
      </c>
      <c r="F98" s="121"/>
      <c r="G98" s="119">
        <f t="shared" si="9"/>
        <v>366.28162602221084</v>
      </c>
      <c r="H98" s="119">
        <f t="shared" si="10"/>
        <v>1399.0171264177038</v>
      </c>
      <c r="I98" s="122">
        <f t="shared" si="11"/>
        <v>96276.083146173944</v>
      </c>
    </row>
    <row r="99" spans="2:9" ht="15.75" x14ac:dyDescent="0.25">
      <c r="B99" s="117">
        <f t="shared" si="6"/>
        <v>75</v>
      </c>
      <c r="C99" s="118">
        <f t="shared" si="7"/>
        <v>45453</v>
      </c>
      <c r="D99" s="119">
        <f t="shared" si="8"/>
        <v>1265.2987524399146</v>
      </c>
      <c r="E99" s="120">
        <f>IFERROR(IF(I98*(1+rate)-D99&lt;$E$13,I98*(1+rate)-D99,IF(B99=$E$15,$E$13,IF(B99&lt;$E$15,0,IF(MOD(B99-$E$15,$E$19)=0,$E$13,0)))),0)</f>
        <v>500</v>
      </c>
      <c r="F99" s="121"/>
      <c r="G99" s="119">
        <f t="shared" si="9"/>
        <v>361.03531179814462</v>
      </c>
      <c r="H99" s="119">
        <f t="shared" si="10"/>
        <v>1404.2634406417699</v>
      </c>
      <c r="I99" s="122">
        <f t="shared" si="11"/>
        <v>94871.81970553218</v>
      </c>
    </row>
    <row r="100" spans="2:9" ht="15.75" x14ac:dyDescent="0.25">
      <c r="B100" s="117">
        <f t="shared" si="6"/>
        <v>76</v>
      </c>
      <c r="C100" s="118">
        <f t="shared" si="7"/>
        <v>45483</v>
      </c>
      <c r="D100" s="119">
        <f t="shared" si="8"/>
        <v>1265.2987524399146</v>
      </c>
      <c r="E100" s="120">
        <f>IFERROR(IF(I99*(1+rate)-D100&lt;$E$13,I99*(1+rate)-D100,IF(B100=$E$15,$E$13,IF(B100&lt;$E$15,0,IF(MOD(B100-$E$15,$E$19)=0,$E$13,0)))),0)</f>
        <v>500</v>
      </c>
      <c r="F100" s="121"/>
      <c r="G100" s="119">
        <f t="shared" si="9"/>
        <v>355.76932389573807</v>
      </c>
      <c r="H100" s="119">
        <f t="shared" si="10"/>
        <v>1409.5294285441764</v>
      </c>
      <c r="I100" s="122">
        <f t="shared" si="11"/>
        <v>93462.290276988002</v>
      </c>
    </row>
    <row r="101" spans="2:9" ht="15.75" x14ac:dyDescent="0.25">
      <c r="B101" s="117">
        <f t="shared" si="6"/>
        <v>77</v>
      </c>
      <c r="C101" s="118">
        <f t="shared" si="7"/>
        <v>45514</v>
      </c>
      <c r="D101" s="119">
        <f t="shared" si="8"/>
        <v>1265.2987524399146</v>
      </c>
      <c r="E101" s="120">
        <f>IFERROR(IF(I100*(1+rate)-D101&lt;$E$13,I100*(1+rate)-D101,IF(B101=$E$15,$E$13,IF(B101&lt;$E$15,0,IF(MOD(B101-$E$15,$E$19)=0,$E$13,0)))),0)</f>
        <v>500</v>
      </c>
      <c r="F101" s="121"/>
      <c r="G101" s="119">
        <f t="shared" si="9"/>
        <v>350.48358853869752</v>
      </c>
      <c r="H101" s="119">
        <f t="shared" si="10"/>
        <v>1414.8151639012171</v>
      </c>
      <c r="I101" s="122">
        <f t="shared" si="11"/>
        <v>92047.475113086781</v>
      </c>
    </row>
    <row r="102" spans="2:9" ht="15.75" x14ac:dyDescent="0.25">
      <c r="B102" s="117">
        <f t="shared" si="6"/>
        <v>78</v>
      </c>
      <c r="C102" s="118">
        <f t="shared" si="7"/>
        <v>45545</v>
      </c>
      <c r="D102" s="119">
        <f t="shared" si="8"/>
        <v>1265.2987524399146</v>
      </c>
      <c r="E102" s="120">
        <f>IFERROR(IF(I101*(1+rate)-D102&lt;$E$13,I101*(1+rate)-D102,IF(B102=$E$15,$E$13,IF(B102&lt;$E$15,0,IF(MOD(B102-$E$15,$E$19)=0,$E$13,0)))),0)</f>
        <v>500</v>
      </c>
      <c r="F102" s="121"/>
      <c r="G102" s="119">
        <f t="shared" si="9"/>
        <v>345.17803167406805</v>
      </c>
      <c r="H102" s="119">
        <f t="shared" si="10"/>
        <v>1420.1207207658465</v>
      </c>
      <c r="I102" s="122">
        <f t="shared" si="11"/>
        <v>90627.354392320936</v>
      </c>
    </row>
    <row r="103" spans="2:9" ht="15.75" x14ac:dyDescent="0.25">
      <c r="B103" s="117">
        <f t="shared" si="6"/>
        <v>79</v>
      </c>
      <c r="C103" s="118">
        <f t="shared" si="7"/>
        <v>45575</v>
      </c>
      <c r="D103" s="119">
        <f t="shared" si="8"/>
        <v>1265.2987524399146</v>
      </c>
      <c r="E103" s="120">
        <f>IFERROR(IF(I102*(1+rate)-D103&lt;$E$13,I102*(1+rate)-D103,IF(B103=$E$15,$E$13,IF(B103&lt;$E$15,0,IF(MOD(B103-$E$15,$E$19)=0,$E$13,0)))),0)</f>
        <v>500</v>
      </c>
      <c r="F103" s="121"/>
      <c r="G103" s="119">
        <f t="shared" si="9"/>
        <v>339.85257897119629</v>
      </c>
      <c r="H103" s="119">
        <f t="shared" si="10"/>
        <v>1425.4461734687184</v>
      </c>
      <c r="I103" s="122">
        <f t="shared" si="11"/>
        <v>89201.908218852215</v>
      </c>
    </row>
    <row r="104" spans="2:9" ht="15.75" x14ac:dyDescent="0.25">
      <c r="B104" s="117">
        <f t="shared" si="6"/>
        <v>80</v>
      </c>
      <c r="C104" s="118">
        <f t="shared" si="7"/>
        <v>45606</v>
      </c>
      <c r="D104" s="119">
        <f t="shared" si="8"/>
        <v>1265.2987524399146</v>
      </c>
      <c r="E104" s="120">
        <f>IFERROR(IF(I103*(1+rate)-D104&lt;$E$13,I103*(1+rate)-D104,IF(B104=$E$15,$E$13,IF(B104&lt;$E$15,0,IF(MOD(B104-$E$15,$E$19)=0,$E$13,0)))),0)</f>
        <v>500</v>
      </c>
      <c r="F104" s="121"/>
      <c r="G104" s="119">
        <f t="shared" si="9"/>
        <v>334.50715582068869</v>
      </c>
      <c r="H104" s="119">
        <f t="shared" si="10"/>
        <v>1430.7915966192259</v>
      </c>
      <c r="I104" s="122">
        <f t="shared" si="11"/>
        <v>87771.116622232992</v>
      </c>
    </row>
    <row r="105" spans="2:9" ht="15.75" x14ac:dyDescent="0.25">
      <c r="B105" s="117">
        <f t="shared" si="6"/>
        <v>81</v>
      </c>
      <c r="C105" s="118">
        <f t="shared" si="7"/>
        <v>45636</v>
      </c>
      <c r="D105" s="119">
        <f t="shared" si="8"/>
        <v>1265.2987524399146</v>
      </c>
      <c r="E105" s="120">
        <f>IFERROR(IF(I104*(1+rate)-D105&lt;$E$13,I104*(1+rate)-D105,IF(B105=$E$15,$E$13,IF(B105&lt;$E$15,0,IF(MOD(B105-$E$15,$E$19)=0,$E$13,0)))),0)</f>
        <v>500</v>
      </c>
      <c r="F105" s="121"/>
      <c r="G105" s="119">
        <f t="shared" si="9"/>
        <v>329.14168733336669</v>
      </c>
      <c r="H105" s="119">
        <f t="shared" si="10"/>
        <v>1436.1570651065479</v>
      </c>
      <c r="I105" s="122">
        <f t="shared" si="11"/>
        <v>86334.959557126451</v>
      </c>
    </row>
    <row r="106" spans="2:9" ht="15.75" x14ac:dyDescent="0.25">
      <c r="B106" s="117">
        <f t="shared" si="6"/>
        <v>82</v>
      </c>
      <c r="C106" s="118">
        <f t="shared" si="7"/>
        <v>45667</v>
      </c>
      <c r="D106" s="119">
        <f t="shared" si="8"/>
        <v>1265.2987524399146</v>
      </c>
      <c r="E106" s="120">
        <f>IFERROR(IF(I105*(1+rate)-D106&lt;$E$13,I105*(1+rate)-D106,IF(B106=$E$15,$E$13,IF(B106&lt;$E$15,0,IF(MOD(B106-$E$15,$E$19)=0,$E$13,0)))),0)</f>
        <v>500</v>
      </c>
      <c r="F106" s="121"/>
      <c r="G106" s="119">
        <f t="shared" si="9"/>
        <v>323.75609833921732</v>
      </c>
      <c r="H106" s="119">
        <f t="shared" si="10"/>
        <v>1441.5426541006973</v>
      </c>
      <c r="I106" s="122">
        <f t="shared" si="11"/>
        <v>84893.416903025747</v>
      </c>
    </row>
    <row r="107" spans="2:9" ht="15.75" x14ac:dyDescent="0.25">
      <c r="B107" s="117">
        <f t="shared" si="6"/>
        <v>83</v>
      </c>
      <c r="C107" s="118">
        <f t="shared" si="7"/>
        <v>45698</v>
      </c>
      <c r="D107" s="119">
        <f t="shared" si="8"/>
        <v>1265.2987524399146</v>
      </c>
      <c r="E107" s="120">
        <f>IFERROR(IF(I106*(1+rate)-D107&lt;$E$13,I106*(1+rate)-D107,IF(B107=$E$15,$E$13,IF(B107&lt;$E$15,0,IF(MOD(B107-$E$15,$E$19)=0,$E$13,0)))),0)</f>
        <v>500</v>
      </c>
      <c r="F107" s="121"/>
      <c r="G107" s="119">
        <f t="shared" si="9"/>
        <v>318.35031338633979</v>
      </c>
      <c r="H107" s="119">
        <f t="shared" si="10"/>
        <v>1446.9484390535747</v>
      </c>
      <c r="I107" s="122">
        <f t="shared" si="11"/>
        <v>83446.468463972167</v>
      </c>
    </row>
    <row r="108" spans="2:9" ht="15.75" x14ac:dyDescent="0.25">
      <c r="B108" s="117">
        <f t="shared" si="6"/>
        <v>84</v>
      </c>
      <c r="C108" s="118">
        <f t="shared" si="7"/>
        <v>45726</v>
      </c>
      <c r="D108" s="119">
        <f t="shared" si="8"/>
        <v>1265.2987524399146</v>
      </c>
      <c r="E108" s="120">
        <f>IFERROR(IF(I107*(1+rate)-D108&lt;$E$13,I107*(1+rate)-D108,IF(B108=$E$15,$E$13,IF(B108&lt;$E$15,0,IF(MOD(B108-$E$15,$E$19)=0,$E$13,0)))),0)</f>
        <v>500</v>
      </c>
      <c r="F108" s="121"/>
      <c r="G108" s="119">
        <f t="shared" si="9"/>
        <v>312.92425673988896</v>
      </c>
      <c r="H108" s="119">
        <f t="shared" si="10"/>
        <v>1452.3744957000256</v>
      </c>
      <c r="I108" s="122">
        <f t="shared" si="11"/>
        <v>81994.093968272136</v>
      </c>
    </row>
    <row r="109" spans="2:9" ht="15.75" x14ac:dyDescent="0.25">
      <c r="B109" s="117">
        <f t="shared" si="6"/>
        <v>85</v>
      </c>
      <c r="C109" s="118">
        <f t="shared" si="7"/>
        <v>45757</v>
      </c>
      <c r="D109" s="119">
        <f t="shared" si="8"/>
        <v>1265.2987524399146</v>
      </c>
      <c r="E109" s="120">
        <f>IFERROR(IF(I108*(1+rate)-D109&lt;$E$13,I108*(1+rate)-D109,IF(B109=$E$15,$E$13,IF(B109&lt;$E$15,0,IF(MOD(B109-$E$15,$E$19)=0,$E$13,0)))),0)</f>
        <v>500</v>
      </c>
      <c r="F109" s="121"/>
      <c r="G109" s="119">
        <f t="shared" si="9"/>
        <v>307.47785238101397</v>
      </c>
      <c r="H109" s="119">
        <f t="shared" si="10"/>
        <v>1457.8209000589006</v>
      </c>
      <c r="I109" s="122">
        <f t="shared" si="11"/>
        <v>80536.273068213239</v>
      </c>
    </row>
    <row r="110" spans="2:9" ht="15.75" x14ac:dyDescent="0.25">
      <c r="B110" s="117">
        <f t="shared" si="6"/>
        <v>86</v>
      </c>
      <c r="C110" s="118">
        <f t="shared" si="7"/>
        <v>45787</v>
      </c>
      <c r="D110" s="119">
        <f t="shared" si="8"/>
        <v>1265.2987524399146</v>
      </c>
      <c r="E110" s="120">
        <f>IFERROR(IF(I109*(1+rate)-D110&lt;$E$13,I109*(1+rate)-D110,IF(B110=$E$15,$E$13,IF(B110&lt;$E$15,0,IF(MOD(B110-$E$15,$E$19)=0,$E$13,0)))),0)</f>
        <v>500</v>
      </c>
      <c r="F110" s="121"/>
      <c r="G110" s="119">
        <f t="shared" si="9"/>
        <v>302.01102400579322</v>
      </c>
      <c r="H110" s="119">
        <f t="shared" si="10"/>
        <v>1463.2877284341214</v>
      </c>
      <c r="I110" s="122">
        <f t="shared" si="11"/>
        <v>79072.985339779116</v>
      </c>
    </row>
    <row r="111" spans="2:9" ht="15.75" x14ac:dyDescent="0.25">
      <c r="B111" s="117">
        <f t="shared" si="6"/>
        <v>87</v>
      </c>
      <c r="C111" s="118">
        <f t="shared" si="7"/>
        <v>45818</v>
      </c>
      <c r="D111" s="119">
        <f t="shared" si="8"/>
        <v>1265.2987524399146</v>
      </c>
      <c r="E111" s="120">
        <f>IFERROR(IF(I110*(1+rate)-D111&lt;$E$13,I110*(1+rate)-D111,IF(B111=$E$15,$E$13,IF(B111&lt;$E$15,0,IF(MOD(B111-$E$15,$E$19)=0,$E$13,0)))),0)</f>
        <v>500</v>
      </c>
      <c r="F111" s="121"/>
      <c r="G111" s="119">
        <f t="shared" si="9"/>
        <v>296.52369502416536</v>
      </c>
      <c r="H111" s="119">
        <f t="shared" si="10"/>
        <v>1468.7750574157492</v>
      </c>
      <c r="I111" s="122">
        <f t="shared" si="11"/>
        <v>77604.210282363361</v>
      </c>
    </row>
    <row r="112" spans="2:9" ht="15.75" x14ac:dyDescent="0.25">
      <c r="B112" s="117">
        <f t="shared" ref="B112:B175" si="12">IFERROR(IF(I111&lt;=0,"",B111+1),"")</f>
        <v>88</v>
      </c>
      <c r="C112" s="118">
        <f t="shared" si="7"/>
        <v>45848</v>
      </c>
      <c r="D112" s="119">
        <f t="shared" si="8"/>
        <v>1265.2987524399146</v>
      </c>
      <c r="E112" s="120">
        <f>IFERROR(IF(I111*(1+rate)-D112&lt;$E$13,I111*(1+rate)-D112,IF(B112=$E$15,$E$13,IF(B112&lt;$E$15,0,IF(MOD(B112-$E$15,$E$19)=0,$E$13,0)))),0)</f>
        <v>500</v>
      </c>
      <c r="F112" s="121"/>
      <c r="G112" s="119">
        <f t="shared" si="9"/>
        <v>291.0157885588564</v>
      </c>
      <c r="H112" s="119">
        <f t="shared" si="10"/>
        <v>1474.2829638810581</v>
      </c>
      <c r="I112" s="122">
        <f t="shared" si="11"/>
        <v>76129.927318482311</v>
      </c>
    </row>
    <row r="113" spans="2:9" ht="15.75" x14ac:dyDescent="0.25">
      <c r="B113" s="117">
        <f t="shared" si="12"/>
        <v>89</v>
      </c>
      <c r="C113" s="118">
        <f t="shared" si="7"/>
        <v>45879</v>
      </c>
      <c r="D113" s="119">
        <f t="shared" si="8"/>
        <v>1265.2987524399146</v>
      </c>
      <c r="E113" s="120">
        <f>IFERROR(IF(I112*(1+rate)-D113&lt;$E$13,I112*(1+rate)-D113,IF(B113=$E$15,$E$13,IF(B113&lt;$E$15,0,IF(MOD(B113-$E$15,$E$19)=0,$E$13,0)))),0)</f>
        <v>500</v>
      </c>
      <c r="F113" s="121"/>
      <c r="G113" s="119">
        <f t="shared" si="9"/>
        <v>285.48722744430256</v>
      </c>
      <c r="H113" s="119">
        <f t="shared" si="10"/>
        <v>1479.811524995612</v>
      </c>
      <c r="I113" s="122">
        <f t="shared" si="11"/>
        <v>74650.115793486693</v>
      </c>
    </row>
    <row r="114" spans="2:9" ht="15.75" x14ac:dyDescent="0.25">
      <c r="B114" s="117">
        <f t="shared" si="12"/>
        <v>90</v>
      </c>
      <c r="C114" s="118">
        <f t="shared" si="7"/>
        <v>45910</v>
      </c>
      <c r="D114" s="119">
        <f t="shared" si="8"/>
        <v>1265.2987524399146</v>
      </c>
      <c r="E114" s="120">
        <f>IFERROR(IF(I113*(1+rate)-D114&lt;$E$13,I113*(1+rate)-D114,IF(B114=$E$15,$E$13,IF(B114&lt;$E$15,0,IF(MOD(B114-$E$15,$E$19)=0,$E$13,0)))),0)</f>
        <v>500</v>
      </c>
      <c r="F114" s="121"/>
      <c r="G114" s="119">
        <f t="shared" si="9"/>
        <v>279.93793422556911</v>
      </c>
      <c r="H114" s="119">
        <f t="shared" si="10"/>
        <v>1485.3608182143455</v>
      </c>
      <c r="I114" s="122">
        <f t="shared" si="11"/>
        <v>73164.754975272343</v>
      </c>
    </row>
    <row r="115" spans="2:9" ht="15.75" x14ac:dyDescent="0.25">
      <c r="B115" s="117">
        <f t="shared" si="12"/>
        <v>91</v>
      </c>
      <c r="C115" s="118">
        <f t="shared" si="7"/>
        <v>45940</v>
      </c>
      <c r="D115" s="119">
        <f t="shared" si="8"/>
        <v>1265.2987524399146</v>
      </c>
      <c r="E115" s="120">
        <f>IFERROR(IF(I114*(1+rate)-D115&lt;$E$13,I114*(1+rate)-D115,IF(B115=$E$15,$E$13,IF(B115&lt;$E$15,0,IF(MOD(B115-$E$15,$E$19)=0,$E$13,0)))),0)</f>
        <v>500</v>
      </c>
      <c r="F115" s="121"/>
      <c r="G115" s="119">
        <f t="shared" si="9"/>
        <v>274.36783115726541</v>
      </c>
      <c r="H115" s="119">
        <f t="shared" si="10"/>
        <v>1490.9309212826493</v>
      </c>
      <c r="I115" s="122">
        <f t="shared" si="11"/>
        <v>71673.824053989694</v>
      </c>
    </row>
    <row r="116" spans="2:9" ht="15.75" x14ac:dyDescent="0.25">
      <c r="B116" s="117">
        <f t="shared" si="12"/>
        <v>92</v>
      </c>
      <c r="C116" s="118">
        <f t="shared" si="7"/>
        <v>45971</v>
      </c>
      <c r="D116" s="119">
        <f t="shared" si="8"/>
        <v>1265.2987524399146</v>
      </c>
      <c r="E116" s="120">
        <f>IFERROR(IF(I115*(1+rate)-D116&lt;$E$13,I115*(1+rate)-D116,IF(B116=$E$15,$E$13,IF(B116&lt;$E$15,0,IF(MOD(B116-$E$15,$E$19)=0,$E$13,0)))),0)</f>
        <v>500</v>
      </c>
      <c r="F116" s="121"/>
      <c r="G116" s="119">
        <f t="shared" si="9"/>
        <v>268.77684020245562</v>
      </c>
      <c r="H116" s="119">
        <f t="shared" si="10"/>
        <v>1496.521912237459</v>
      </c>
      <c r="I116" s="122">
        <f t="shared" si="11"/>
        <v>70177.30214175224</v>
      </c>
    </row>
    <row r="117" spans="2:9" ht="15.75" x14ac:dyDescent="0.25">
      <c r="B117" s="117">
        <f t="shared" si="12"/>
        <v>93</v>
      </c>
      <c r="C117" s="118">
        <f t="shared" si="7"/>
        <v>46001</v>
      </c>
      <c r="D117" s="119">
        <f t="shared" si="8"/>
        <v>1265.2987524399146</v>
      </c>
      <c r="E117" s="120">
        <f>IFERROR(IF(I116*(1+rate)-D117&lt;$E$13,I116*(1+rate)-D117,IF(B117=$E$15,$E$13,IF(B117&lt;$E$15,0,IF(MOD(B117-$E$15,$E$19)=0,$E$13,0)))),0)</f>
        <v>500</v>
      </c>
      <c r="F117" s="121"/>
      <c r="G117" s="119">
        <f t="shared" si="9"/>
        <v>263.1648830315653</v>
      </c>
      <c r="H117" s="119">
        <f t="shared" si="10"/>
        <v>1502.1338694083493</v>
      </c>
      <c r="I117" s="122">
        <f t="shared" si="11"/>
        <v>68675.168272343886</v>
      </c>
    </row>
    <row r="118" spans="2:9" ht="15.75" x14ac:dyDescent="0.25">
      <c r="B118" s="117">
        <f t="shared" si="12"/>
        <v>94</v>
      </c>
      <c r="C118" s="118">
        <f t="shared" si="7"/>
        <v>46032</v>
      </c>
      <c r="D118" s="119">
        <f t="shared" si="8"/>
        <v>1265.2987524399146</v>
      </c>
      <c r="E118" s="120">
        <f>IFERROR(IF(I117*(1+rate)-D118&lt;$E$13,I117*(1+rate)-D118,IF(B118=$E$15,$E$13,IF(B118&lt;$E$15,0,IF(MOD(B118-$E$15,$E$19)=0,$E$13,0)))),0)</f>
        <v>500</v>
      </c>
      <c r="F118" s="121"/>
      <c r="G118" s="119">
        <f t="shared" si="9"/>
        <v>257.53188102128411</v>
      </c>
      <c r="H118" s="119">
        <f t="shared" si="10"/>
        <v>1507.7668714186304</v>
      </c>
      <c r="I118" s="122">
        <f t="shared" si="11"/>
        <v>67167.401400925257</v>
      </c>
    </row>
    <row r="119" spans="2:9" ht="15.75" x14ac:dyDescent="0.25">
      <c r="B119" s="117">
        <f t="shared" si="12"/>
        <v>95</v>
      </c>
      <c r="C119" s="118">
        <f t="shared" si="7"/>
        <v>46063</v>
      </c>
      <c r="D119" s="119">
        <f t="shared" si="8"/>
        <v>1265.2987524399146</v>
      </c>
      <c r="E119" s="120">
        <f>IFERROR(IF(I118*(1+rate)-D119&lt;$E$13,I118*(1+rate)-D119,IF(B119=$E$15,$E$13,IF(B119&lt;$E$15,0,IF(MOD(B119-$E$15,$E$19)=0,$E$13,0)))),0)</f>
        <v>500</v>
      </c>
      <c r="F119" s="121"/>
      <c r="G119" s="119">
        <f t="shared" si="9"/>
        <v>251.87775525346436</v>
      </c>
      <c r="H119" s="119">
        <f t="shared" si="10"/>
        <v>1513.4209971864502</v>
      </c>
      <c r="I119" s="122">
        <f t="shared" si="11"/>
        <v>65653.980403738809</v>
      </c>
    </row>
    <row r="120" spans="2:9" ht="15.75" x14ac:dyDescent="0.25">
      <c r="B120" s="117">
        <f t="shared" si="12"/>
        <v>96</v>
      </c>
      <c r="C120" s="118">
        <f t="shared" si="7"/>
        <v>46091</v>
      </c>
      <c r="D120" s="119">
        <f t="shared" si="8"/>
        <v>1265.2987524399146</v>
      </c>
      <c r="E120" s="120">
        <f>IFERROR(IF(I119*(1+rate)-D120&lt;$E$13,I119*(1+rate)-D120,IF(B120=$E$15,$E$13,IF(B120&lt;$E$15,0,IF(MOD(B120-$E$15,$E$19)=0,$E$13,0)))),0)</f>
        <v>500</v>
      </c>
      <c r="F120" s="121"/>
      <c r="G120" s="119">
        <f t="shared" si="9"/>
        <v>246.20242651401529</v>
      </c>
      <c r="H120" s="119">
        <f t="shared" si="10"/>
        <v>1519.0963259258992</v>
      </c>
      <c r="I120" s="122">
        <f t="shared" si="11"/>
        <v>64134.884077812909</v>
      </c>
    </row>
    <row r="121" spans="2:9" ht="15.75" x14ac:dyDescent="0.25">
      <c r="B121" s="117">
        <f t="shared" si="12"/>
        <v>97</v>
      </c>
      <c r="C121" s="118">
        <f t="shared" si="7"/>
        <v>46122</v>
      </c>
      <c r="D121" s="119">
        <f t="shared" si="8"/>
        <v>1265.2987524399146</v>
      </c>
      <c r="E121" s="120">
        <f>IFERROR(IF(I120*(1+rate)-D121&lt;$E$13,I120*(1+rate)-D121,IF(B121=$E$15,$E$13,IF(B121&lt;$E$15,0,IF(MOD(B121-$E$15,$E$19)=0,$E$13,0)))),0)</f>
        <v>500</v>
      </c>
      <c r="F121" s="121"/>
      <c r="G121" s="119">
        <f t="shared" si="9"/>
        <v>240.50581529179328</v>
      </c>
      <c r="H121" s="119">
        <f t="shared" si="10"/>
        <v>1524.7929371481214</v>
      </c>
      <c r="I121" s="122">
        <f t="shared" si="11"/>
        <v>62610.091140664787</v>
      </c>
    </row>
    <row r="122" spans="2:9" ht="15.75" x14ac:dyDescent="0.25">
      <c r="B122" s="117">
        <f t="shared" si="12"/>
        <v>98</v>
      </c>
      <c r="C122" s="118">
        <f t="shared" si="7"/>
        <v>46152</v>
      </c>
      <c r="D122" s="119">
        <f t="shared" si="8"/>
        <v>1265.2987524399146</v>
      </c>
      <c r="E122" s="120">
        <f>IFERROR(IF(I121*(1+rate)-D122&lt;$E$13,I121*(1+rate)-D122,IF(B122=$E$15,$E$13,IF(B122&lt;$E$15,0,IF(MOD(B122-$E$15,$E$19)=0,$E$13,0)))),0)</f>
        <v>500</v>
      </c>
      <c r="F122" s="121"/>
      <c r="G122" s="119">
        <f t="shared" si="9"/>
        <v>234.78784177748796</v>
      </c>
      <c r="H122" s="119">
        <f t="shared" si="10"/>
        <v>1530.5109106624266</v>
      </c>
      <c r="I122" s="122">
        <f t="shared" si="11"/>
        <v>61079.580230002357</v>
      </c>
    </row>
    <row r="123" spans="2:9" ht="15.75" x14ac:dyDescent="0.25">
      <c r="B123" s="117">
        <f t="shared" si="12"/>
        <v>99</v>
      </c>
      <c r="C123" s="118">
        <f t="shared" si="7"/>
        <v>46183</v>
      </c>
      <c r="D123" s="119">
        <f t="shared" si="8"/>
        <v>1265.2987524399146</v>
      </c>
      <c r="E123" s="120">
        <f>IFERROR(IF(I122*(1+rate)-D123&lt;$E$13,I122*(1+rate)-D123,IF(B123=$E$15,$E$13,IF(B123&lt;$E$15,0,IF(MOD(B123-$E$15,$E$19)=0,$E$13,0)))),0)</f>
        <v>500</v>
      </c>
      <c r="F123" s="121"/>
      <c r="G123" s="119">
        <f t="shared" si="9"/>
        <v>229.04842586250396</v>
      </c>
      <c r="H123" s="119">
        <f t="shared" si="10"/>
        <v>1536.2503265774105</v>
      </c>
      <c r="I123" s="122">
        <f t="shared" si="11"/>
        <v>59543.329903424943</v>
      </c>
    </row>
    <row r="124" spans="2:9" ht="15.75" x14ac:dyDescent="0.25">
      <c r="B124" s="117">
        <f t="shared" si="12"/>
        <v>100</v>
      </c>
      <c r="C124" s="118">
        <f t="shared" si="7"/>
        <v>46213</v>
      </c>
      <c r="D124" s="119">
        <f t="shared" si="8"/>
        <v>1265.2987524399146</v>
      </c>
      <c r="E124" s="120">
        <f>IFERROR(IF(I123*(1+rate)-D124&lt;$E$13,I123*(1+rate)-D124,IF(B124=$E$15,$E$13,IF(B124&lt;$E$15,0,IF(MOD(B124-$E$15,$E$19)=0,$E$13,0)))),0)</f>
        <v>500</v>
      </c>
      <c r="F124" s="121"/>
      <c r="G124" s="119">
        <f t="shared" si="9"/>
        <v>223.28748713783878</v>
      </c>
      <c r="H124" s="119">
        <f t="shared" si="10"/>
        <v>1542.0112653020758</v>
      </c>
      <c r="I124" s="122">
        <f t="shared" si="11"/>
        <v>58001.318638122866</v>
      </c>
    </row>
    <row r="125" spans="2:9" ht="15.75" x14ac:dyDescent="0.25">
      <c r="B125" s="117">
        <f t="shared" si="12"/>
        <v>101</v>
      </c>
      <c r="C125" s="118">
        <f t="shared" si="7"/>
        <v>46244</v>
      </c>
      <c r="D125" s="119">
        <f t="shared" si="8"/>
        <v>1265.2987524399146</v>
      </c>
      <c r="E125" s="120">
        <f>IFERROR(IF(I124*(1+rate)-D125&lt;$E$13,I124*(1+rate)-D125,IF(B125=$E$15,$E$13,IF(B125&lt;$E$15,0,IF(MOD(B125-$E$15,$E$19)=0,$E$13,0)))),0)</f>
        <v>500</v>
      </c>
      <c r="F125" s="121"/>
      <c r="G125" s="119">
        <f t="shared" si="9"/>
        <v>217.5049448929561</v>
      </c>
      <c r="H125" s="119">
        <f t="shared" si="10"/>
        <v>1547.7938075469585</v>
      </c>
      <c r="I125" s="122">
        <f t="shared" si="11"/>
        <v>56453.524830575909</v>
      </c>
    </row>
    <row r="126" spans="2:9" ht="15.75" x14ac:dyDescent="0.25">
      <c r="B126" s="117">
        <f t="shared" si="12"/>
        <v>102</v>
      </c>
      <c r="C126" s="118">
        <f t="shared" si="7"/>
        <v>46275</v>
      </c>
      <c r="D126" s="119">
        <f t="shared" si="8"/>
        <v>1265.2987524399146</v>
      </c>
      <c r="E126" s="120">
        <f>IFERROR(IF(I125*(1+rate)-D126&lt;$E$13,I125*(1+rate)-D126,IF(B126=$E$15,$E$13,IF(B126&lt;$E$15,0,IF(MOD(B126-$E$15,$E$19)=0,$E$13,0)))),0)</f>
        <v>500</v>
      </c>
      <c r="F126" s="121"/>
      <c r="G126" s="119">
        <f t="shared" si="9"/>
        <v>211.70071811465513</v>
      </c>
      <c r="H126" s="119">
        <f t="shared" si="10"/>
        <v>1553.5980343252595</v>
      </c>
      <c r="I126" s="122">
        <f t="shared" si="11"/>
        <v>54899.926796250649</v>
      </c>
    </row>
    <row r="127" spans="2:9" ht="15.75" x14ac:dyDescent="0.25">
      <c r="B127" s="117">
        <f t="shared" si="12"/>
        <v>103</v>
      </c>
      <c r="C127" s="118">
        <f t="shared" si="7"/>
        <v>46305</v>
      </c>
      <c r="D127" s="119">
        <f t="shared" si="8"/>
        <v>1265.2987524399146</v>
      </c>
      <c r="E127" s="120">
        <f>IFERROR(IF(I126*(1+rate)-D127&lt;$E$13,I126*(1+rate)-D127,IF(B127=$E$15,$E$13,IF(B127&lt;$E$15,0,IF(MOD(B127-$E$15,$E$19)=0,$E$13,0)))),0)</f>
        <v>500</v>
      </c>
      <c r="F127" s="121"/>
      <c r="G127" s="119">
        <f t="shared" si="9"/>
        <v>205.87472548593556</v>
      </c>
      <c r="H127" s="119">
        <f t="shared" si="10"/>
        <v>1559.4240269539789</v>
      </c>
      <c r="I127" s="122">
        <f t="shared" si="11"/>
        <v>53340.502769296669</v>
      </c>
    </row>
    <row r="128" spans="2:9" ht="15.75" x14ac:dyDescent="0.25">
      <c r="B128" s="117">
        <f t="shared" si="12"/>
        <v>104</v>
      </c>
      <c r="C128" s="118">
        <f t="shared" si="7"/>
        <v>46336</v>
      </c>
      <c r="D128" s="119">
        <f t="shared" si="8"/>
        <v>1265.2987524399146</v>
      </c>
      <c r="E128" s="120">
        <f>IFERROR(IF(I127*(1+rate)-D128&lt;$E$13,I127*(1+rate)-D128,IF(B128=$E$15,$E$13,IF(B128&lt;$E$15,0,IF(MOD(B128-$E$15,$E$19)=0,$E$13,0)))),0)</f>
        <v>500</v>
      </c>
      <c r="F128" s="121"/>
      <c r="G128" s="119">
        <f t="shared" si="9"/>
        <v>200.02688538485825</v>
      </c>
      <c r="H128" s="119">
        <f t="shared" si="10"/>
        <v>1565.2718670550562</v>
      </c>
      <c r="I128" s="122">
        <f t="shared" si="11"/>
        <v>51775.230902241616</v>
      </c>
    </row>
    <row r="129" spans="2:9" ht="15.75" x14ac:dyDescent="0.25">
      <c r="B129" s="117">
        <f t="shared" si="12"/>
        <v>105</v>
      </c>
      <c r="C129" s="118">
        <f t="shared" si="7"/>
        <v>46366</v>
      </c>
      <c r="D129" s="119">
        <f t="shared" si="8"/>
        <v>1265.2987524399146</v>
      </c>
      <c r="E129" s="120">
        <f>IFERROR(IF(I128*(1+rate)-D129&lt;$E$13,I128*(1+rate)-D129,IF(B129=$E$15,$E$13,IF(B129&lt;$E$15,0,IF(MOD(B129-$E$15,$E$19)=0,$E$13,0)))),0)</f>
        <v>500</v>
      </c>
      <c r="F129" s="121"/>
      <c r="G129" s="119">
        <f t="shared" si="9"/>
        <v>194.15711588340193</v>
      </c>
      <c r="H129" s="119">
        <f t="shared" si="10"/>
        <v>1571.1416365565126</v>
      </c>
      <c r="I129" s="122">
        <f t="shared" si="11"/>
        <v>50204.089265685107</v>
      </c>
    </row>
    <row r="130" spans="2:9" ht="15.75" x14ac:dyDescent="0.25">
      <c r="B130" s="117">
        <f t="shared" si="12"/>
        <v>106</v>
      </c>
      <c r="C130" s="118">
        <f t="shared" si="7"/>
        <v>46397</v>
      </c>
      <c r="D130" s="119">
        <f t="shared" si="8"/>
        <v>1265.2987524399146</v>
      </c>
      <c r="E130" s="120">
        <f>IFERROR(IF(I129*(1+rate)-D130&lt;$E$13,I129*(1+rate)-D130,IF(B130=$E$15,$E$13,IF(B130&lt;$E$15,0,IF(MOD(B130-$E$15,$E$19)=0,$E$13,0)))),0)</f>
        <v>500</v>
      </c>
      <c r="F130" s="121"/>
      <c r="G130" s="119">
        <f t="shared" si="9"/>
        <v>188.26533474631515</v>
      </c>
      <c r="H130" s="119">
        <f t="shared" si="10"/>
        <v>1577.0334176935994</v>
      </c>
      <c r="I130" s="122">
        <f t="shared" si="11"/>
        <v>48627.055847991505</v>
      </c>
    </row>
    <row r="131" spans="2:9" ht="15.75" x14ac:dyDescent="0.25">
      <c r="B131" s="117">
        <f t="shared" si="12"/>
        <v>107</v>
      </c>
      <c r="C131" s="118">
        <f t="shared" si="7"/>
        <v>46428</v>
      </c>
      <c r="D131" s="119">
        <f t="shared" si="8"/>
        <v>1265.2987524399146</v>
      </c>
      <c r="E131" s="120">
        <f>IFERROR(IF(I130*(1+rate)-D131&lt;$E$13,I130*(1+rate)-D131,IF(B131=$E$15,$E$13,IF(B131&lt;$E$15,0,IF(MOD(B131-$E$15,$E$19)=0,$E$13,0)))),0)</f>
        <v>500</v>
      </c>
      <c r="F131" s="121"/>
      <c r="G131" s="119">
        <f t="shared" si="9"/>
        <v>182.35145942996425</v>
      </c>
      <c r="H131" s="119">
        <f t="shared" si="10"/>
        <v>1582.9472930099503</v>
      </c>
      <c r="I131" s="122">
        <f t="shared" si="11"/>
        <v>47044.108554981554</v>
      </c>
    </row>
    <row r="132" spans="2:9" ht="15.75" x14ac:dyDescent="0.25">
      <c r="B132" s="117">
        <f t="shared" si="12"/>
        <v>108</v>
      </c>
      <c r="C132" s="118">
        <f t="shared" si="7"/>
        <v>46456</v>
      </c>
      <c r="D132" s="119">
        <f t="shared" si="8"/>
        <v>1265.2987524399146</v>
      </c>
      <c r="E132" s="120">
        <f>IFERROR(IF(I131*(1+rate)-D132&lt;$E$13,I131*(1+rate)-D132,IF(B132=$E$15,$E$13,IF(B132&lt;$E$15,0,IF(MOD(B132-$E$15,$E$19)=0,$E$13,0)))),0)</f>
        <v>500</v>
      </c>
      <c r="F132" s="121"/>
      <c r="G132" s="119">
        <f t="shared" si="9"/>
        <v>176.41540708117708</v>
      </c>
      <c r="H132" s="119">
        <f t="shared" si="10"/>
        <v>1588.8833453587374</v>
      </c>
      <c r="I132" s="122">
        <f t="shared" si="11"/>
        <v>45455.225209622819</v>
      </c>
    </row>
    <row r="133" spans="2:9" ht="15.75" x14ac:dyDescent="0.25">
      <c r="B133" s="117">
        <f t="shared" si="12"/>
        <v>109</v>
      </c>
      <c r="C133" s="118">
        <f t="shared" si="7"/>
        <v>46487</v>
      </c>
      <c r="D133" s="119">
        <f t="shared" si="8"/>
        <v>1265.2987524399146</v>
      </c>
      <c r="E133" s="120">
        <f>IFERROR(IF(I132*(1+rate)-D133&lt;$E$13,I132*(1+rate)-D133,IF(B133=$E$15,$E$13,IF(B133&lt;$E$15,0,IF(MOD(B133-$E$15,$E$19)=0,$E$13,0)))),0)</f>
        <v>500</v>
      </c>
      <c r="F133" s="121"/>
      <c r="G133" s="119">
        <f t="shared" si="9"/>
        <v>170.45709453608194</v>
      </c>
      <c r="H133" s="119">
        <f t="shared" si="10"/>
        <v>1594.8416579038326</v>
      </c>
      <c r="I133" s="122">
        <f t="shared" si="11"/>
        <v>43860.383551718987</v>
      </c>
    </row>
    <row r="134" spans="2:9" ht="15.75" x14ac:dyDescent="0.25">
      <c r="B134" s="117">
        <f t="shared" si="12"/>
        <v>110</v>
      </c>
      <c r="C134" s="118">
        <f t="shared" si="7"/>
        <v>46517</v>
      </c>
      <c r="D134" s="119">
        <f t="shared" si="8"/>
        <v>1265.2987524399146</v>
      </c>
      <c r="E134" s="120">
        <f>IFERROR(IF(I133*(1+rate)-D134&lt;$E$13,I133*(1+rate)-D134,IF(B134=$E$15,$E$13,IF(B134&lt;$E$15,0,IF(MOD(B134-$E$15,$E$19)=0,$E$13,0)))),0)</f>
        <v>500</v>
      </c>
      <c r="F134" s="121"/>
      <c r="G134" s="119">
        <f t="shared" si="9"/>
        <v>164.47643831894268</v>
      </c>
      <c r="H134" s="119">
        <f t="shared" si="10"/>
        <v>1600.8223141209719</v>
      </c>
      <c r="I134" s="122">
        <f t="shared" si="11"/>
        <v>42259.561237598013</v>
      </c>
    </row>
    <row r="135" spans="2:9" ht="15.75" x14ac:dyDescent="0.25">
      <c r="B135" s="117">
        <f t="shared" si="12"/>
        <v>111</v>
      </c>
      <c r="C135" s="118">
        <f t="shared" si="7"/>
        <v>46548</v>
      </c>
      <c r="D135" s="119">
        <f t="shared" si="8"/>
        <v>1265.2987524399146</v>
      </c>
      <c r="E135" s="120">
        <f>IFERROR(IF(I134*(1+rate)-D135&lt;$E$13,I134*(1+rate)-D135,IF(B135=$E$15,$E$13,IF(B135&lt;$E$15,0,IF(MOD(B135-$E$15,$E$19)=0,$E$13,0)))),0)</f>
        <v>500</v>
      </c>
      <c r="F135" s="121"/>
      <c r="G135" s="119">
        <f t="shared" si="9"/>
        <v>158.47335464098916</v>
      </c>
      <c r="H135" s="119">
        <f t="shared" si="10"/>
        <v>1606.8253977989255</v>
      </c>
      <c r="I135" s="122">
        <f t="shared" si="11"/>
        <v>40652.73583979909</v>
      </c>
    </row>
    <row r="136" spans="2:9" ht="15.75" x14ac:dyDescent="0.25">
      <c r="B136" s="117">
        <f t="shared" si="12"/>
        <v>112</v>
      </c>
      <c r="C136" s="118">
        <f t="shared" si="7"/>
        <v>46578</v>
      </c>
      <c r="D136" s="119">
        <f t="shared" si="8"/>
        <v>1265.2987524399146</v>
      </c>
      <c r="E136" s="120">
        <f>IFERROR(IF(I135*(1+rate)-D136&lt;$E$13,I135*(1+rate)-D136,IF(B136=$E$15,$E$13,IF(B136&lt;$E$15,0,IF(MOD(B136-$E$15,$E$19)=0,$E$13,0)))),0)</f>
        <v>500</v>
      </c>
      <c r="F136" s="121"/>
      <c r="G136" s="119">
        <f t="shared" si="9"/>
        <v>152.44775939924335</v>
      </c>
      <c r="H136" s="119">
        <f t="shared" si="10"/>
        <v>1612.8509930406713</v>
      </c>
      <c r="I136" s="122">
        <f t="shared" si="11"/>
        <v>39039.884846758418</v>
      </c>
    </row>
    <row r="137" spans="2:9" ht="15.75" x14ac:dyDescent="0.25">
      <c r="B137" s="117">
        <f t="shared" si="12"/>
        <v>113</v>
      </c>
      <c r="C137" s="118">
        <f t="shared" si="7"/>
        <v>46609</v>
      </c>
      <c r="D137" s="119">
        <f t="shared" si="8"/>
        <v>1265.2987524399146</v>
      </c>
      <c r="E137" s="120">
        <f>IFERROR(IF(I136*(1+rate)-D137&lt;$E$13,I136*(1+rate)-D137,IF(B137=$E$15,$E$13,IF(B137&lt;$E$15,0,IF(MOD(B137-$E$15,$E$19)=0,$E$13,0)))),0)</f>
        <v>500</v>
      </c>
      <c r="F137" s="121"/>
      <c r="G137" s="119">
        <f t="shared" si="9"/>
        <v>146.39956817534093</v>
      </c>
      <c r="H137" s="119">
        <f t="shared" si="10"/>
        <v>1618.8991842645737</v>
      </c>
      <c r="I137" s="122">
        <f t="shared" si="11"/>
        <v>37420.98566249384</v>
      </c>
    </row>
    <row r="138" spans="2:9" ht="15.75" x14ac:dyDescent="0.25">
      <c r="B138" s="117">
        <f t="shared" si="12"/>
        <v>114</v>
      </c>
      <c r="C138" s="118">
        <f t="shared" si="7"/>
        <v>46640</v>
      </c>
      <c r="D138" s="119">
        <f t="shared" si="8"/>
        <v>1265.2987524399146</v>
      </c>
      <c r="E138" s="120">
        <f>IFERROR(IF(I137*(1+rate)-D138&lt;$E$13,I137*(1+rate)-D138,IF(B138=$E$15,$E$13,IF(B138&lt;$E$15,0,IF(MOD(B138-$E$15,$E$19)=0,$E$13,0)))),0)</f>
        <v>500</v>
      </c>
      <c r="F138" s="121"/>
      <c r="G138" s="119">
        <f t="shared" si="9"/>
        <v>140.32869623434891</v>
      </c>
      <c r="H138" s="119">
        <f t="shared" si="10"/>
        <v>1624.9700562055657</v>
      </c>
      <c r="I138" s="122">
        <f t="shared" si="11"/>
        <v>35796.015606288274</v>
      </c>
    </row>
    <row r="139" spans="2:9" ht="15.75" x14ac:dyDescent="0.25">
      <c r="B139" s="117">
        <f t="shared" si="12"/>
        <v>115</v>
      </c>
      <c r="C139" s="118">
        <f t="shared" si="7"/>
        <v>46670</v>
      </c>
      <c r="D139" s="119">
        <f t="shared" si="8"/>
        <v>1265.2987524399146</v>
      </c>
      <c r="E139" s="120">
        <f>IFERROR(IF(I138*(1+rate)-D139&lt;$E$13,I138*(1+rate)-D139,IF(B139=$E$15,$E$13,IF(B139&lt;$E$15,0,IF(MOD(B139-$E$15,$E$19)=0,$E$13,0)))),0)</f>
        <v>500</v>
      </c>
      <c r="F139" s="121"/>
      <c r="G139" s="119">
        <f t="shared" si="9"/>
        <v>134.23505852357818</v>
      </c>
      <c r="H139" s="119">
        <f t="shared" si="10"/>
        <v>1631.0636939163364</v>
      </c>
      <c r="I139" s="122">
        <f t="shared" si="11"/>
        <v>34164.951912371936</v>
      </c>
    </row>
    <row r="140" spans="2:9" ht="15.75" x14ac:dyDescent="0.25">
      <c r="B140" s="117">
        <f t="shared" si="12"/>
        <v>116</v>
      </c>
      <c r="C140" s="118">
        <f t="shared" si="7"/>
        <v>46701</v>
      </c>
      <c r="D140" s="119">
        <f t="shared" si="8"/>
        <v>1265.2987524399146</v>
      </c>
      <c r="E140" s="120">
        <f>IFERROR(IF(I139*(1+rate)-D140&lt;$E$13,I139*(1+rate)-D140,IF(B140=$E$15,$E$13,IF(B140&lt;$E$15,0,IF(MOD(B140-$E$15,$E$19)=0,$E$13,0)))),0)</f>
        <v>500</v>
      </c>
      <c r="F140" s="121"/>
      <c r="G140" s="119">
        <f t="shared" si="9"/>
        <v>128.11856967139204</v>
      </c>
      <c r="H140" s="119">
        <f t="shared" si="10"/>
        <v>1637.1801827685226</v>
      </c>
      <c r="I140" s="122">
        <f t="shared" si="11"/>
        <v>32527.771729603413</v>
      </c>
    </row>
    <row r="141" spans="2:9" ht="15.75" x14ac:dyDescent="0.25">
      <c r="B141" s="117">
        <f t="shared" si="12"/>
        <v>117</v>
      </c>
      <c r="C141" s="118">
        <f t="shared" si="7"/>
        <v>46731</v>
      </c>
      <c r="D141" s="119">
        <f t="shared" si="8"/>
        <v>1265.2987524399146</v>
      </c>
      <c r="E141" s="120">
        <f>IFERROR(IF(I140*(1+rate)-D141&lt;$E$13,I140*(1+rate)-D141,IF(B141=$E$15,$E$13,IF(B141&lt;$E$15,0,IF(MOD(B141-$E$15,$E$19)=0,$E$13,0)))),0)</f>
        <v>500</v>
      </c>
      <c r="F141" s="121"/>
      <c r="G141" s="119">
        <f t="shared" si="9"/>
        <v>121.9791439860102</v>
      </c>
      <c r="H141" s="119">
        <f t="shared" si="10"/>
        <v>1643.3196084539043</v>
      </c>
      <c r="I141" s="122">
        <f t="shared" si="11"/>
        <v>30884.452121149508</v>
      </c>
    </row>
    <row r="142" spans="2:9" ht="15.75" x14ac:dyDescent="0.25">
      <c r="B142" s="117">
        <f t="shared" si="12"/>
        <v>118</v>
      </c>
      <c r="C142" s="118">
        <f t="shared" si="7"/>
        <v>46762</v>
      </c>
      <c r="D142" s="119">
        <f t="shared" si="8"/>
        <v>1265.2987524399146</v>
      </c>
      <c r="E142" s="120">
        <f>IFERROR(IF(I141*(1+rate)-D142&lt;$E$13,I141*(1+rate)-D142,IF(B142=$E$15,$E$13,IF(B142&lt;$E$15,0,IF(MOD(B142-$E$15,$E$19)=0,$E$13,0)))),0)</f>
        <v>500</v>
      </c>
      <c r="F142" s="121"/>
      <c r="G142" s="119">
        <f t="shared" si="9"/>
        <v>115.81669545430819</v>
      </c>
      <c r="H142" s="119">
        <f t="shared" si="10"/>
        <v>1649.4820569856063</v>
      </c>
      <c r="I142" s="122">
        <f t="shared" si="11"/>
        <v>29234.970064163903</v>
      </c>
    </row>
    <row r="143" spans="2:9" ht="15.75" x14ac:dyDescent="0.25">
      <c r="B143" s="117">
        <f t="shared" si="12"/>
        <v>119</v>
      </c>
      <c r="C143" s="118">
        <f t="shared" si="7"/>
        <v>46793</v>
      </c>
      <c r="D143" s="119">
        <f t="shared" si="8"/>
        <v>1265.2987524399146</v>
      </c>
      <c r="E143" s="120">
        <f>IFERROR(IF(I142*(1+rate)-D143&lt;$E$13,I142*(1+rate)-D143,IF(B143=$E$15,$E$13,IF(B143&lt;$E$15,0,IF(MOD(B143-$E$15,$E$19)=0,$E$13,0)))),0)</f>
        <v>500</v>
      </c>
      <c r="F143" s="121"/>
      <c r="G143" s="119">
        <f t="shared" si="9"/>
        <v>109.6311377406123</v>
      </c>
      <c r="H143" s="119">
        <f t="shared" si="10"/>
        <v>1655.6676146993022</v>
      </c>
      <c r="I143" s="122">
        <f t="shared" si="11"/>
        <v>27579.302449464602</v>
      </c>
    </row>
    <row r="144" spans="2:9" ht="15.75" x14ac:dyDescent="0.25">
      <c r="B144" s="117">
        <f t="shared" si="12"/>
        <v>120</v>
      </c>
      <c r="C144" s="118">
        <f t="shared" si="7"/>
        <v>46822</v>
      </c>
      <c r="D144" s="119">
        <f t="shared" si="8"/>
        <v>1265.2987524399146</v>
      </c>
      <c r="E144" s="120">
        <f>IFERROR(IF(I143*(1+rate)-D144&lt;$E$13,I143*(1+rate)-D144,IF(B144=$E$15,$E$13,IF(B144&lt;$E$15,0,IF(MOD(B144-$E$15,$E$19)=0,$E$13,0)))),0)</f>
        <v>500</v>
      </c>
      <c r="F144" s="121"/>
      <c r="G144" s="119">
        <f t="shared" si="9"/>
        <v>103.42238418549005</v>
      </c>
      <c r="H144" s="119">
        <f t="shared" si="10"/>
        <v>1661.8763682544245</v>
      </c>
      <c r="I144" s="122">
        <f t="shared" si="11"/>
        <v>25917.426081210178</v>
      </c>
    </row>
    <row r="145" spans="2:9" ht="15.75" x14ac:dyDescent="0.25">
      <c r="B145" s="117">
        <f t="shared" si="12"/>
        <v>121</v>
      </c>
      <c r="C145" s="118">
        <f t="shared" si="7"/>
        <v>46853</v>
      </c>
      <c r="D145" s="119">
        <f t="shared" si="8"/>
        <v>1265.2987524399146</v>
      </c>
      <c r="E145" s="120">
        <f>IFERROR(IF(I144*(1+rate)-D145&lt;$E$13,I144*(1+rate)-D145,IF(B145=$E$15,$E$13,IF(B145&lt;$E$15,0,IF(MOD(B145-$E$15,$E$19)=0,$E$13,0)))),0)</f>
        <v>500</v>
      </c>
      <c r="F145" s="121"/>
      <c r="G145" s="119">
        <f t="shared" si="9"/>
        <v>97.190347804536103</v>
      </c>
      <c r="H145" s="119">
        <f t="shared" si="10"/>
        <v>1668.1084046353785</v>
      </c>
      <c r="I145" s="122">
        <f t="shared" si="11"/>
        <v>24249.317676574799</v>
      </c>
    </row>
    <row r="146" spans="2:9" ht="15.75" x14ac:dyDescent="0.25">
      <c r="B146" s="117">
        <f t="shared" si="12"/>
        <v>122</v>
      </c>
      <c r="C146" s="118">
        <f t="shared" si="7"/>
        <v>46883</v>
      </c>
      <c r="D146" s="119">
        <f t="shared" si="8"/>
        <v>1265.2987524399146</v>
      </c>
      <c r="E146" s="120">
        <f>IFERROR(IF(I145*(1+rate)-D146&lt;$E$13,I145*(1+rate)-D146,IF(B146=$E$15,$E$13,IF(B146&lt;$E$15,0,IF(MOD(B146-$E$15,$E$19)=0,$E$13,0)))),0)</f>
        <v>500</v>
      </c>
      <c r="F146" s="121"/>
      <c r="G146" s="119">
        <f t="shared" si="9"/>
        <v>90.934941287153563</v>
      </c>
      <c r="H146" s="119">
        <f t="shared" si="10"/>
        <v>1674.3638111527609</v>
      </c>
      <c r="I146" s="122">
        <f t="shared" si="11"/>
        <v>22574.953865422038</v>
      </c>
    </row>
    <row r="147" spans="2:9" ht="15.75" x14ac:dyDescent="0.25">
      <c r="B147" s="117">
        <f t="shared" si="12"/>
        <v>123</v>
      </c>
      <c r="C147" s="118">
        <f t="shared" si="7"/>
        <v>46914</v>
      </c>
      <c r="D147" s="119">
        <f t="shared" si="8"/>
        <v>1265.2987524399146</v>
      </c>
      <c r="E147" s="120">
        <f>IFERROR(IF(I146*(1+rate)-D147&lt;$E$13,I146*(1+rate)-D147,IF(B147=$E$15,$E$13,IF(B147&lt;$E$15,0,IF(MOD(B147-$E$15,$E$19)=0,$E$13,0)))),0)</f>
        <v>500</v>
      </c>
      <c r="F147" s="121"/>
      <c r="G147" s="119">
        <f t="shared" si="9"/>
        <v>84.656076995330835</v>
      </c>
      <c r="H147" s="119">
        <f t="shared" si="10"/>
        <v>1680.6426754445838</v>
      </c>
      <c r="I147" s="122">
        <f t="shared" si="11"/>
        <v>20894.311189977452</v>
      </c>
    </row>
    <row r="148" spans="2:9" ht="15.75" x14ac:dyDescent="0.25">
      <c r="B148" s="117">
        <f t="shared" si="12"/>
        <v>124</v>
      </c>
      <c r="C148" s="118">
        <f t="shared" si="7"/>
        <v>46944</v>
      </c>
      <c r="D148" s="119">
        <f t="shared" si="8"/>
        <v>1265.2987524399146</v>
      </c>
      <c r="E148" s="120">
        <f>IFERROR(IF(I147*(1+rate)-D148&lt;$E$13,I147*(1+rate)-D148,IF(B148=$E$15,$E$13,IF(B148&lt;$E$15,0,IF(MOD(B148-$E$15,$E$19)=0,$E$13,0)))),0)</f>
        <v>500</v>
      </c>
      <c r="F148" s="121"/>
      <c r="G148" s="119">
        <f t="shared" si="9"/>
        <v>78.353666962413769</v>
      </c>
      <c r="H148" s="119">
        <f t="shared" si="10"/>
        <v>1686.9450854775007</v>
      </c>
      <c r="I148" s="122">
        <f t="shared" si="11"/>
        <v>19207.36610449995</v>
      </c>
    </row>
    <row r="149" spans="2:9" ht="15.75" x14ac:dyDescent="0.25">
      <c r="B149" s="117">
        <f t="shared" si="12"/>
        <v>125</v>
      </c>
      <c r="C149" s="118">
        <f t="shared" si="7"/>
        <v>46975</v>
      </c>
      <c r="D149" s="119">
        <f t="shared" si="8"/>
        <v>1265.2987524399146</v>
      </c>
      <c r="E149" s="120">
        <f>IFERROR(IF(I148*(1+rate)-D149&lt;$E$13,I148*(1+rate)-D149,IF(B149=$E$15,$E$13,IF(B149&lt;$E$15,0,IF(MOD(B149-$E$15,$E$19)=0,$E$13,0)))),0)</f>
        <v>500</v>
      </c>
      <c r="F149" s="121"/>
      <c r="G149" s="119">
        <f t="shared" si="9"/>
        <v>72.027622891873278</v>
      </c>
      <c r="H149" s="119">
        <f t="shared" si="10"/>
        <v>1693.2711295480412</v>
      </c>
      <c r="I149" s="122">
        <f t="shared" si="11"/>
        <v>17514.09497495191</v>
      </c>
    </row>
    <row r="150" spans="2:9" ht="15.75" x14ac:dyDescent="0.25">
      <c r="B150" s="117">
        <f t="shared" si="12"/>
        <v>126</v>
      </c>
      <c r="C150" s="118">
        <f t="shared" si="7"/>
        <v>47006</v>
      </c>
      <c r="D150" s="119">
        <f t="shared" si="8"/>
        <v>1265.2987524399146</v>
      </c>
      <c r="E150" s="120">
        <f>IFERROR(IF(I149*(1+rate)-D150&lt;$E$13,I149*(1+rate)-D150,IF(B150=$E$15,$E$13,IF(B150&lt;$E$15,0,IF(MOD(B150-$E$15,$E$19)=0,$E$13,0)))),0)</f>
        <v>500</v>
      </c>
      <c r="F150" s="121"/>
      <c r="G150" s="119">
        <f t="shared" si="9"/>
        <v>65.677856156068259</v>
      </c>
      <c r="H150" s="119">
        <f t="shared" si="10"/>
        <v>1699.6208962838464</v>
      </c>
      <c r="I150" s="122">
        <f t="shared" si="11"/>
        <v>15814.474078668063</v>
      </c>
    </row>
    <row r="151" spans="2:9" ht="15.75" x14ac:dyDescent="0.25">
      <c r="B151" s="117">
        <f t="shared" si="12"/>
        <v>127</v>
      </c>
      <c r="C151" s="118">
        <f t="shared" si="7"/>
        <v>47036</v>
      </c>
      <c r="D151" s="119">
        <f t="shared" si="8"/>
        <v>1265.2987524399146</v>
      </c>
      <c r="E151" s="120">
        <f>IFERROR(IF(I150*(1+rate)-D151&lt;$E$13,I150*(1+rate)-D151,IF(B151=$E$15,$E$13,IF(B151&lt;$E$15,0,IF(MOD(B151-$E$15,$E$19)=0,$E$13,0)))),0)</f>
        <v>500</v>
      </c>
      <c r="F151" s="121"/>
      <c r="G151" s="119">
        <f t="shared" si="9"/>
        <v>59.304277795003969</v>
      </c>
      <c r="H151" s="119">
        <f t="shared" si="10"/>
        <v>1705.9944746449105</v>
      </c>
      <c r="I151" s="122">
        <f t="shared" si="11"/>
        <v>14108.479604023152</v>
      </c>
    </row>
    <row r="152" spans="2:9" ht="15.75" x14ac:dyDescent="0.25">
      <c r="B152" s="117">
        <f t="shared" si="12"/>
        <v>128</v>
      </c>
      <c r="C152" s="118">
        <f t="shared" si="7"/>
        <v>47067</v>
      </c>
      <c r="D152" s="119">
        <f t="shared" si="8"/>
        <v>1265.2987524399146</v>
      </c>
      <c r="E152" s="120">
        <f>IFERROR(IF(I151*(1+rate)-D152&lt;$E$13,I151*(1+rate)-D152,IF(B152=$E$15,$E$13,IF(B152&lt;$E$15,0,IF(MOD(B152-$E$15,$E$19)=0,$E$13,0)))),0)</f>
        <v>500</v>
      </c>
      <c r="F152" s="121"/>
      <c r="G152" s="119">
        <f t="shared" si="9"/>
        <v>52.90679851508569</v>
      </c>
      <c r="H152" s="119">
        <f t="shared" si="10"/>
        <v>1712.3919539248288</v>
      </c>
      <c r="I152" s="122">
        <f t="shared" si="11"/>
        <v>12396.087650098323</v>
      </c>
    </row>
    <row r="153" spans="2:9" ht="15.75" x14ac:dyDescent="0.25">
      <c r="B153" s="117">
        <f t="shared" si="12"/>
        <v>129</v>
      </c>
      <c r="C153" s="118">
        <f t="shared" ref="C153:C216" si="13">IF(B153="","",IF(OR(payment_frequency="Weekly",payment_frequency="Bi-weekly",payment_frequency="Semi-monthly"),first_payment_date+B153*VLOOKUP(payment_frequency,periodic_table,2,0),EDATE(first_payment_date,B153*VLOOKUP(payment_frequency,periodic_table,2,0))))</f>
        <v>47097</v>
      </c>
      <c r="D153" s="119">
        <f t="shared" ref="D153:D216" si="14">IF(B153="","",IF(I152&lt;payment,I152*(1+rate),payment))</f>
        <v>1265.2987524399146</v>
      </c>
      <c r="E153" s="120">
        <f>IFERROR(IF(I152*(1+rate)-D153&lt;$E$13,I152*(1+rate)-D153,IF(B153=$E$15,$E$13,IF(B153&lt;$E$15,0,IF(MOD(B153-$E$15,$E$19)=0,$E$13,0)))),0)</f>
        <v>500</v>
      </c>
      <c r="F153" s="121"/>
      <c r="G153" s="119">
        <f t="shared" ref="G153:G216" si="15">IF(AND(payment_type=1,B153=1),0,IF(B153="","",I152*rate))</f>
        <v>46.485328687867721</v>
      </c>
      <c r="H153" s="119">
        <f t="shared" si="10"/>
        <v>1718.8134237520469</v>
      </c>
      <c r="I153" s="122">
        <f t="shared" si="11"/>
        <v>10677.274226346277</v>
      </c>
    </row>
    <row r="154" spans="2:9" ht="15.75" x14ac:dyDescent="0.25">
      <c r="B154" s="117">
        <f t="shared" si="12"/>
        <v>130</v>
      </c>
      <c r="C154" s="118">
        <f t="shared" si="13"/>
        <v>47128</v>
      </c>
      <c r="D154" s="119">
        <f t="shared" si="14"/>
        <v>1265.2987524399146</v>
      </c>
      <c r="E154" s="120">
        <f>IFERROR(IF(I153*(1+rate)-D154&lt;$E$13,I153*(1+rate)-D154,IF(B154=$E$15,$E$13,IF(B154&lt;$E$15,0,IF(MOD(B154-$E$15,$E$19)=0,$E$13,0)))),0)</f>
        <v>500</v>
      </c>
      <c r="F154" s="121"/>
      <c r="G154" s="119">
        <f t="shared" si="15"/>
        <v>40.039778348797682</v>
      </c>
      <c r="H154" s="119">
        <f t="shared" ref="H154:H217" si="16">IF(B154="","",D154-G154+E154+F154)</f>
        <v>1725.2589740911169</v>
      </c>
      <c r="I154" s="122">
        <f t="shared" ref="I154:I217" si="17">IFERROR(IF(H154&lt;=0,"",I153-H154),"")</f>
        <v>8952.0152522551598</v>
      </c>
    </row>
    <row r="155" spans="2:9" ht="15.75" x14ac:dyDescent="0.25">
      <c r="B155" s="117">
        <f t="shared" si="12"/>
        <v>131</v>
      </c>
      <c r="C155" s="118">
        <f t="shared" si="13"/>
        <v>47159</v>
      </c>
      <c r="D155" s="119">
        <f t="shared" si="14"/>
        <v>1265.2987524399146</v>
      </c>
      <c r="E155" s="120">
        <f>IFERROR(IF(I154*(1+rate)-D155&lt;$E$13,I154*(1+rate)-D155,IF(B155=$E$15,$E$13,IF(B155&lt;$E$15,0,IF(MOD(B155-$E$15,$E$19)=0,$E$13,0)))),0)</f>
        <v>500</v>
      </c>
      <c r="F155" s="121"/>
      <c r="G155" s="119">
        <f t="shared" si="15"/>
        <v>33.570057195956132</v>
      </c>
      <c r="H155" s="119">
        <f t="shared" si="16"/>
        <v>1731.7286952439583</v>
      </c>
      <c r="I155" s="122">
        <f t="shared" si="17"/>
        <v>7220.2865570112017</v>
      </c>
    </row>
    <row r="156" spans="2:9" ht="15.75" x14ac:dyDescent="0.25">
      <c r="B156" s="117">
        <f t="shared" si="12"/>
        <v>132</v>
      </c>
      <c r="C156" s="118">
        <f t="shared" si="13"/>
        <v>47187</v>
      </c>
      <c r="D156" s="119">
        <f t="shared" si="14"/>
        <v>1265.2987524399146</v>
      </c>
      <c r="E156" s="120">
        <f>IFERROR(IF(I155*(1+rate)-D156&lt;$E$13,I155*(1+rate)-D156,IF(B156=$E$15,$E$13,IF(B156&lt;$E$15,0,IF(MOD(B156-$E$15,$E$19)=0,$E$13,0)))),0)</f>
        <v>500</v>
      </c>
      <c r="F156" s="121"/>
      <c r="G156" s="119">
        <f t="shared" si="15"/>
        <v>27.076074588791428</v>
      </c>
      <c r="H156" s="119">
        <f t="shared" si="16"/>
        <v>1738.2226778511231</v>
      </c>
      <c r="I156" s="122">
        <f t="shared" si="17"/>
        <v>5482.0638791600786</v>
      </c>
    </row>
    <row r="157" spans="2:9" ht="15.75" x14ac:dyDescent="0.25">
      <c r="B157" s="117">
        <f t="shared" si="12"/>
        <v>133</v>
      </c>
      <c r="C157" s="118">
        <f t="shared" si="13"/>
        <v>47218</v>
      </c>
      <c r="D157" s="119">
        <f t="shared" si="14"/>
        <v>1265.2987524399146</v>
      </c>
      <c r="E157" s="120">
        <f>IFERROR(IF(I156*(1+rate)-D157&lt;$E$13,I156*(1+rate)-D157,IF(B157=$E$15,$E$13,IF(B157&lt;$E$15,0,IF(MOD(B157-$E$15,$E$19)=0,$E$13,0)))),0)</f>
        <v>500</v>
      </c>
      <c r="F157" s="121"/>
      <c r="G157" s="119">
        <f t="shared" si="15"/>
        <v>20.557739546849856</v>
      </c>
      <c r="H157" s="119">
        <f t="shared" si="16"/>
        <v>1744.7410128930646</v>
      </c>
      <c r="I157" s="122">
        <f t="shared" si="17"/>
        <v>3737.322866267014</v>
      </c>
    </row>
    <row r="158" spans="2:9" ht="15.75" x14ac:dyDescent="0.25">
      <c r="B158" s="117">
        <f t="shared" si="12"/>
        <v>134</v>
      </c>
      <c r="C158" s="118">
        <f t="shared" si="13"/>
        <v>47248</v>
      </c>
      <c r="D158" s="119">
        <f t="shared" si="14"/>
        <v>1265.2987524399146</v>
      </c>
      <c r="E158" s="120">
        <f>IFERROR(IF(I157*(1+rate)-D158&lt;$E$13,I157*(1+rate)-D158,IF(B158=$E$15,$E$13,IF(B158&lt;$E$15,0,IF(MOD(B158-$E$15,$E$19)=0,$E$13,0)))),0)</f>
        <v>500</v>
      </c>
      <c r="F158" s="121"/>
      <c r="G158" s="119">
        <f t="shared" si="15"/>
        <v>14.014960748501004</v>
      </c>
      <c r="H158" s="119">
        <f t="shared" si="16"/>
        <v>1751.2837916914136</v>
      </c>
      <c r="I158" s="122">
        <f t="shared" si="17"/>
        <v>1986.0390745756004</v>
      </c>
    </row>
    <row r="159" spans="2:9" ht="15.75" x14ac:dyDescent="0.25">
      <c r="B159" s="117">
        <f t="shared" si="12"/>
        <v>135</v>
      </c>
      <c r="C159" s="118">
        <f t="shared" si="13"/>
        <v>47279</v>
      </c>
      <c r="D159" s="119">
        <f t="shared" si="14"/>
        <v>1265.2987524399146</v>
      </c>
      <c r="E159" s="120">
        <f>IFERROR(IF(I158*(1+rate)-D159&lt;$E$13,I158*(1+rate)-D159,IF(B159=$E$15,$E$13,IF(B159&lt;$E$15,0,IF(MOD(B159-$E$15,$E$19)=0,$E$13,0)))),0)</f>
        <v>500</v>
      </c>
      <c r="F159" s="121"/>
      <c r="G159" s="119">
        <f t="shared" si="15"/>
        <v>7.4476465296583427</v>
      </c>
      <c r="H159" s="119">
        <f t="shared" si="16"/>
        <v>1757.8511059102561</v>
      </c>
      <c r="I159" s="122">
        <f t="shared" si="17"/>
        <v>228.18796866534421</v>
      </c>
    </row>
    <row r="160" spans="2:9" ht="15.75" x14ac:dyDescent="0.25">
      <c r="B160" s="117">
        <f t="shared" si="12"/>
        <v>136</v>
      </c>
      <c r="C160" s="118">
        <f t="shared" si="13"/>
        <v>47309</v>
      </c>
      <c r="D160" s="119">
        <f t="shared" si="14"/>
        <v>229.04367354783923</v>
      </c>
      <c r="E160" s="120">
        <f>IFERROR(IF(I159*(1+rate)-D160&lt;$E$13,I159*(1+rate)-D160,IF(B160=$E$15,$E$13,IF(B160&lt;$E$15,0,IF(MOD(B160-$E$15,$E$19)=0,$E$13,0)))),0)</f>
        <v>0</v>
      </c>
      <c r="F160" s="121"/>
      <c r="G160" s="119">
        <f t="shared" si="15"/>
        <v>0.85570488249502252</v>
      </c>
      <c r="H160" s="119">
        <f t="shared" si="16"/>
        <v>228.18796866534421</v>
      </c>
      <c r="I160" s="122">
        <f t="shared" si="17"/>
        <v>0</v>
      </c>
    </row>
    <row r="161" spans="2:9" ht="15.75" x14ac:dyDescent="0.25">
      <c r="B161" s="117" t="str">
        <f t="shared" si="12"/>
        <v/>
      </c>
      <c r="C161" s="118" t="str">
        <f t="shared" si="13"/>
        <v/>
      </c>
      <c r="D161" s="119" t="str">
        <f t="shared" si="14"/>
        <v/>
      </c>
      <c r="E161" s="120">
        <f>IFERROR(IF(I160*(1+rate)-D161&lt;$E$13,I160*(1+rate)-D161,IF(B161=$E$15,$E$13,IF(B161&lt;$E$15,0,IF(MOD(B161-$E$15,$E$19)=0,$E$13,0)))),0)</f>
        <v>0</v>
      </c>
      <c r="F161" s="121"/>
      <c r="G161" s="119" t="str">
        <f t="shared" si="15"/>
        <v/>
      </c>
      <c r="H161" s="119" t="str">
        <f t="shared" si="16"/>
        <v/>
      </c>
      <c r="I161" s="122" t="str">
        <f t="shared" si="17"/>
        <v/>
      </c>
    </row>
    <row r="162" spans="2:9" ht="15.75" x14ac:dyDescent="0.25">
      <c r="B162" s="117" t="str">
        <f t="shared" si="12"/>
        <v/>
      </c>
      <c r="C162" s="118" t="str">
        <f t="shared" si="13"/>
        <v/>
      </c>
      <c r="D162" s="119" t="str">
        <f t="shared" si="14"/>
        <v/>
      </c>
      <c r="E162" s="120">
        <f>IFERROR(IF(I161*(1+rate)-D162&lt;$E$13,I161*(1+rate)-D162,IF(B162=$E$15,$E$13,IF(B162&lt;$E$15,0,IF(MOD(B162-$E$15,$E$19)=0,$E$13,0)))),0)</f>
        <v>0</v>
      </c>
      <c r="F162" s="121"/>
      <c r="G162" s="119" t="str">
        <f t="shared" si="15"/>
        <v/>
      </c>
      <c r="H162" s="119" t="str">
        <f t="shared" si="16"/>
        <v/>
      </c>
      <c r="I162" s="122" t="str">
        <f t="shared" si="17"/>
        <v/>
      </c>
    </row>
    <row r="163" spans="2:9" ht="15.75" x14ac:dyDescent="0.25">
      <c r="B163" s="117" t="str">
        <f t="shared" si="12"/>
        <v/>
      </c>
      <c r="C163" s="118" t="str">
        <f t="shared" si="13"/>
        <v/>
      </c>
      <c r="D163" s="119" t="str">
        <f t="shared" si="14"/>
        <v/>
      </c>
      <c r="E163" s="120">
        <f>IFERROR(IF(I162*(1+rate)-D163&lt;$E$13,I162*(1+rate)-D163,IF(B163=$E$15,$E$13,IF(B163&lt;$E$15,0,IF(MOD(B163-$E$15,$E$19)=0,$E$13,0)))),0)</f>
        <v>0</v>
      </c>
      <c r="F163" s="121"/>
      <c r="G163" s="119" t="str">
        <f t="shared" si="15"/>
        <v/>
      </c>
      <c r="H163" s="119" t="str">
        <f t="shared" si="16"/>
        <v/>
      </c>
      <c r="I163" s="122" t="str">
        <f t="shared" si="17"/>
        <v/>
      </c>
    </row>
    <row r="164" spans="2:9" ht="15.75" x14ac:dyDescent="0.25">
      <c r="B164" s="117" t="str">
        <f t="shared" si="12"/>
        <v/>
      </c>
      <c r="C164" s="118" t="str">
        <f t="shared" si="13"/>
        <v/>
      </c>
      <c r="D164" s="119" t="str">
        <f t="shared" si="14"/>
        <v/>
      </c>
      <c r="E164" s="120">
        <f>IFERROR(IF(I163*(1+rate)-D164&lt;$E$13,I163*(1+rate)-D164,IF(B164=$E$15,$E$13,IF(B164&lt;$E$15,0,IF(MOD(B164-$E$15,$E$19)=0,$E$13,0)))),0)</f>
        <v>0</v>
      </c>
      <c r="F164" s="121"/>
      <c r="G164" s="119" t="str">
        <f t="shared" si="15"/>
        <v/>
      </c>
      <c r="H164" s="119" t="str">
        <f t="shared" si="16"/>
        <v/>
      </c>
      <c r="I164" s="122" t="str">
        <f t="shared" si="17"/>
        <v/>
      </c>
    </row>
    <row r="165" spans="2:9" ht="15.75" x14ac:dyDescent="0.25">
      <c r="B165" s="117" t="str">
        <f t="shared" si="12"/>
        <v/>
      </c>
      <c r="C165" s="118" t="str">
        <f t="shared" si="13"/>
        <v/>
      </c>
      <c r="D165" s="119" t="str">
        <f t="shared" si="14"/>
        <v/>
      </c>
      <c r="E165" s="120">
        <f>IFERROR(IF(I164-D165&lt;$E$13,0,IF(B165=$E$15,$E$13,IF(B165&lt;$E$15,0,IF(MOD(B165-$E$15,$E$19)=0,$E$13,0)))),0)</f>
        <v>0</v>
      </c>
      <c r="F165" s="121"/>
      <c r="G165" s="119" t="str">
        <f t="shared" si="15"/>
        <v/>
      </c>
      <c r="H165" s="119" t="str">
        <f t="shared" si="16"/>
        <v/>
      </c>
      <c r="I165" s="122" t="str">
        <f t="shared" si="17"/>
        <v/>
      </c>
    </row>
    <row r="166" spans="2:9" ht="15.75" x14ac:dyDescent="0.25">
      <c r="B166" s="117" t="str">
        <f t="shared" si="12"/>
        <v/>
      </c>
      <c r="C166" s="118" t="str">
        <f t="shared" si="13"/>
        <v/>
      </c>
      <c r="D166" s="119" t="str">
        <f t="shared" si="14"/>
        <v/>
      </c>
      <c r="E166" s="120">
        <f>IFERROR(IF(I165-D166&lt;$E$13,0,IF(B166=$E$15,$E$13,IF(B166&lt;$E$15,0,IF(MOD(B166-$E$15,$E$19)=0,$E$13,0)))),0)</f>
        <v>0</v>
      </c>
      <c r="F166" s="121"/>
      <c r="G166" s="119" t="str">
        <f t="shared" si="15"/>
        <v/>
      </c>
      <c r="H166" s="119" t="str">
        <f t="shared" si="16"/>
        <v/>
      </c>
      <c r="I166" s="122" t="str">
        <f t="shared" si="17"/>
        <v/>
      </c>
    </row>
    <row r="167" spans="2:9" ht="15.75" x14ac:dyDescent="0.25">
      <c r="B167" s="117" t="str">
        <f t="shared" si="12"/>
        <v/>
      </c>
      <c r="C167" s="118" t="str">
        <f t="shared" si="13"/>
        <v/>
      </c>
      <c r="D167" s="119" t="str">
        <f t="shared" si="14"/>
        <v/>
      </c>
      <c r="E167" s="120">
        <f>IFERROR(IF(I166-D167&lt;$E$13,0,IF(B167=$E$15,$E$13,IF(B167&lt;$E$15,0,IF(MOD(B167-$E$15,$E$19)=0,$E$13,0)))),0)</f>
        <v>0</v>
      </c>
      <c r="F167" s="121"/>
      <c r="G167" s="119" t="str">
        <f t="shared" si="15"/>
        <v/>
      </c>
      <c r="H167" s="119" t="str">
        <f t="shared" si="16"/>
        <v/>
      </c>
      <c r="I167" s="122" t="str">
        <f t="shared" si="17"/>
        <v/>
      </c>
    </row>
    <row r="168" spans="2:9" ht="15.75" x14ac:dyDescent="0.25">
      <c r="B168" s="117" t="str">
        <f t="shared" si="12"/>
        <v/>
      </c>
      <c r="C168" s="118" t="str">
        <f t="shared" si="13"/>
        <v/>
      </c>
      <c r="D168" s="119" t="str">
        <f t="shared" si="14"/>
        <v/>
      </c>
      <c r="E168" s="120">
        <f>IFERROR(IF(I167-D168&lt;$E$13,0,IF(B168=$E$15,$E$13,IF(B168&lt;$E$15,0,IF(MOD(B168-$E$15,$E$19)=0,$E$13,0)))),0)</f>
        <v>0</v>
      </c>
      <c r="F168" s="121"/>
      <c r="G168" s="119" t="str">
        <f t="shared" si="15"/>
        <v/>
      </c>
      <c r="H168" s="119" t="str">
        <f t="shared" si="16"/>
        <v/>
      </c>
      <c r="I168" s="122" t="str">
        <f t="shared" si="17"/>
        <v/>
      </c>
    </row>
    <row r="169" spans="2:9" ht="15.75" x14ac:dyDescent="0.25">
      <c r="B169" s="117" t="str">
        <f t="shared" si="12"/>
        <v/>
      </c>
      <c r="C169" s="118" t="str">
        <f t="shared" si="13"/>
        <v/>
      </c>
      <c r="D169" s="119" t="str">
        <f t="shared" si="14"/>
        <v/>
      </c>
      <c r="E169" s="120">
        <f>IFERROR(IF(I168-D169&lt;$E$13,0,IF(B169=$E$15,$E$13,IF(B169&lt;$E$15,0,IF(MOD(B169-$E$15,$E$19)=0,$E$13,0)))),0)</f>
        <v>0</v>
      </c>
      <c r="F169" s="121"/>
      <c r="G169" s="119" t="str">
        <f t="shared" si="15"/>
        <v/>
      </c>
      <c r="H169" s="119" t="str">
        <f t="shared" si="16"/>
        <v/>
      </c>
      <c r="I169" s="122" t="str">
        <f t="shared" si="17"/>
        <v/>
      </c>
    </row>
    <row r="170" spans="2:9" ht="15.75" x14ac:dyDescent="0.25">
      <c r="B170" s="117" t="str">
        <f t="shared" si="12"/>
        <v/>
      </c>
      <c r="C170" s="118" t="str">
        <f t="shared" si="13"/>
        <v/>
      </c>
      <c r="D170" s="119" t="str">
        <f t="shared" si="14"/>
        <v/>
      </c>
      <c r="E170" s="120">
        <f>IFERROR(IF(I169-D170&lt;$E$13,0,IF(B170=$E$15,$E$13,IF(B170&lt;$E$15,0,IF(MOD(B170-$E$15,$E$19)=0,$E$13,0)))),0)</f>
        <v>0</v>
      </c>
      <c r="F170" s="121"/>
      <c r="G170" s="119" t="str">
        <f t="shared" si="15"/>
        <v/>
      </c>
      <c r="H170" s="119" t="str">
        <f t="shared" si="16"/>
        <v/>
      </c>
      <c r="I170" s="122" t="str">
        <f t="shared" si="17"/>
        <v/>
      </c>
    </row>
    <row r="171" spans="2:9" ht="15.75" x14ac:dyDescent="0.25">
      <c r="B171" s="117" t="str">
        <f t="shared" si="12"/>
        <v/>
      </c>
      <c r="C171" s="118" t="str">
        <f t="shared" si="13"/>
        <v/>
      </c>
      <c r="D171" s="119" t="str">
        <f t="shared" si="14"/>
        <v/>
      </c>
      <c r="E171" s="120">
        <f>IFERROR(IF(I170-D171&lt;$E$13,0,IF(B171=$E$15,$E$13,IF(B171&lt;$E$15,0,IF(MOD(B171-$E$15,$E$19)=0,$E$13,0)))),0)</f>
        <v>0</v>
      </c>
      <c r="F171" s="121"/>
      <c r="G171" s="119" t="str">
        <f t="shared" si="15"/>
        <v/>
      </c>
      <c r="H171" s="119" t="str">
        <f t="shared" si="16"/>
        <v/>
      </c>
      <c r="I171" s="122" t="str">
        <f t="shared" si="17"/>
        <v/>
      </c>
    </row>
    <row r="172" spans="2:9" ht="15.75" x14ac:dyDescent="0.25">
      <c r="B172" s="117" t="str">
        <f t="shared" si="12"/>
        <v/>
      </c>
      <c r="C172" s="118" t="str">
        <f t="shared" si="13"/>
        <v/>
      </c>
      <c r="D172" s="119" t="str">
        <f t="shared" si="14"/>
        <v/>
      </c>
      <c r="E172" s="120">
        <f>IFERROR(IF(I171-D172&lt;$E$13,0,IF(B172=$E$15,$E$13,IF(B172&lt;$E$15,0,IF(MOD(B172-$E$15,$E$19)=0,$E$13,0)))),0)</f>
        <v>0</v>
      </c>
      <c r="F172" s="121"/>
      <c r="G172" s="119" t="str">
        <f t="shared" si="15"/>
        <v/>
      </c>
      <c r="H172" s="119" t="str">
        <f t="shared" si="16"/>
        <v/>
      </c>
      <c r="I172" s="122" t="str">
        <f t="shared" si="17"/>
        <v/>
      </c>
    </row>
    <row r="173" spans="2:9" ht="15.75" x14ac:dyDescent="0.25">
      <c r="B173" s="117" t="str">
        <f t="shared" si="12"/>
        <v/>
      </c>
      <c r="C173" s="118" t="str">
        <f t="shared" si="13"/>
        <v/>
      </c>
      <c r="D173" s="119" t="str">
        <f t="shared" si="14"/>
        <v/>
      </c>
      <c r="E173" s="120">
        <f>IFERROR(IF(I172-D173&lt;$E$13,0,IF(B173=$E$15,$E$13,IF(B173&lt;$E$15,0,IF(MOD(B173-$E$15,$E$19)=0,$E$13,0)))),0)</f>
        <v>0</v>
      </c>
      <c r="F173" s="121"/>
      <c r="G173" s="119" t="str">
        <f t="shared" si="15"/>
        <v/>
      </c>
      <c r="H173" s="119" t="str">
        <f t="shared" si="16"/>
        <v/>
      </c>
      <c r="I173" s="122" t="str">
        <f t="shared" si="17"/>
        <v/>
      </c>
    </row>
    <row r="174" spans="2:9" ht="15.75" x14ac:dyDescent="0.25">
      <c r="B174" s="117" t="str">
        <f t="shared" si="12"/>
        <v/>
      </c>
      <c r="C174" s="118" t="str">
        <f t="shared" si="13"/>
        <v/>
      </c>
      <c r="D174" s="119" t="str">
        <f t="shared" si="14"/>
        <v/>
      </c>
      <c r="E174" s="120">
        <f>IFERROR(IF(I173-D174&lt;$E$13,0,IF(B174=$E$15,$E$13,IF(B174&lt;$E$15,0,IF(MOD(B174-$E$15,$E$19)=0,$E$13,0)))),0)</f>
        <v>0</v>
      </c>
      <c r="F174" s="121"/>
      <c r="G174" s="119" t="str">
        <f t="shared" si="15"/>
        <v/>
      </c>
      <c r="H174" s="119" t="str">
        <f t="shared" si="16"/>
        <v/>
      </c>
      <c r="I174" s="122" t="str">
        <f t="shared" si="17"/>
        <v/>
      </c>
    </row>
    <row r="175" spans="2:9" ht="15.75" x14ac:dyDescent="0.25">
      <c r="B175" s="117" t="str">
        <f t="shared" si="12"/>
        <v/>
      </c>
      <c r="C175" s="118" t="str">
        <f t="shared" si="13"/>
        <v/>
      </c>
      <c r="D175" s="119" t="str">
        <f t="shared" si="14"/>
        <v/>
      </c>
      <c r="E175" s="120">
        <f>IFERROR(IF(I174-D175&lt;$E$13,0,IF(B175=$E$15,$E$13,IF(B175&lt;$E$15,0,IF(MOD(B175-$E$15,$E$19)=0,$E$13,0)))),0)</f>
        <v>0</v>
      </c>
      <c r="F175" s="121"/>
      <c r="G175" s="119" t="str">
        <f t="shared" si="15"/>
        <v/>
      </c>
      <c r="H175" s="119" t="str">
        <f t="shared" si="16"/>
        <v/>
      </c>
      <c r="I175" s="122" t="str">
        <f t="shared" si="17"/>
        <v/>
      </c>
    </row>
    <row r="176" spans="2:9" ht="15.75" x14ac:dyDescent="0.25">
      <c r="B176" s="117" t="str">
        <f t="shared" ref="B176:B239" si="18">IFERROR(IF(I175&lt;=0,"",B175+1),"")</f>
        <v/>
      </c>
      <c r="C176" s="118" t="str">
        <f t="shared" si="13"/>
        <v/>
      </c>
      <c r="D176" s="119" t="str">
        <f t="shared" si="14"/>
        <v/>
      </c>
      <c r="E176" s="120">
        <f>IFERROR(IF(I175-D176&lt;$E$13,0,IF(B176=$E$15,$E$13,IF(B176&lt;$E$15,0,IF(MOD(B176-$E$15,$E$19)=0,$E$13,0)))),0)</f>
        <v>0</v>
      </c>
      <c r="F176" s="121"/>
      <c r="G176" s="119" t="str">
        <f t="shared" si="15"/>
        <v/>
      </c>
      <c r="H176" s="119" t="str">
        <f t="shared" si="16"/>
        <v/>
      </c>
      <c r="I176" s="122" t="str">
        <f t="shared" si="17"/>
        <v/>
      </c>
    </row>
    <row r="177" spans="2:9" ht="15.75" x14ac:dyDescent="0.25">
      <c r="B177" s="117" t="str">
        <f t="shared" si="18"/>
        <v/>
      </c>
      <c r="C177" s="118" t="str">
        <f t="shared" si="13"/>
        <v/>
      </c>
      <c r="D177" s="119" t="str">
        <f t="shared" si="14"/>
        <v/>
      </c>
      <c r="E177" s="120">
        <f>IFERROR(IF(I176-D177&lt;$E$13,0,IF(B177=$E$15,$E$13,IF(B177&lt;$E$15,0,IF(MOD(B177-$E$15,$E$19)=0,$E$13,0)))),0)</f>
        <v>0</v>
      </c>
      <c r="F177" s="121"/>
      <c r="G177" s="119" t="str">
        <f t="shared" si="15"/>
        <v/>
      </c>
      <c r="H177" s="119" t="str">
        <f t="shared" si="16"/>
        <v/>
      </c>
      <c r="I177" s="122" t="str">
        <f t="shared" si="17"/>
        <v/>
      </c>
    </row>
    <row r="178" spans="2:9" ht="15.75" x14ac:dyDescent="0.25">
      <c r="B178" s="117" t="str">
        <f t="shared" si="18"/>
        <v/>
      </c>
      <c r="C178" s="118" t="str">
        <f t="shared" si="13"/>
        <v/>
      </c>
      <c r="D178" s="119" t="str">
        <f t="shared" si="14"/>
        <v/>
      </c>
      <c r="E178" s="120">
        <f>IFERROR(IF(I177-D178&lt;$E$13,0,IF(B178=$E$15,$E$13,IF(B178&lt;$E$15,0,IF(MOD(B178-$E$15,$E$19)=0,$E$13,0)))),0)</f>
        <v>0</v>
      </c>
      <c r="F178" s="121"/>
      <c r="G178" s="119" t="str">
        <f t="shared" si="15"/>
        <v/>
      </c>
      <c r="H178" s="119" t="str">
        <f t="shared" si="16"/>
        <v/>
      </c>
      <c r="I178" s="122" t="str">
        <f t="shared" si="17"/>
        <v/>
      </c>
    </row>
    <row r="179" spans="2:9" ht="15.75" x14ac:dyDescent="0.25">
      <c r="B179" s="117" t="str">
        <f t="shared" si="18"/>
        <v/>
      </c>
      <c r="C179" s="118" t="str">
        <f t="shared" si="13"/>
        <v/>
      </c>
      <c r="D179" s="119" t="str">
        <f t="shared" si="14"/>
        <v/>
      </c>
      <c r="E179" s="120">
        <f>IFERROR(IF(I178-D179&lt;$E$13,0,IF(B179=$E$15,$E$13,IF(B179&lt;$E$15,0,IF(MOD(B179-$E$15,$E$19)=0,$E$13,0)))),0)</f>
        <v>0</v>
      </c>
      <c r="F179" s="121"/>
      <c r="G179" s="119" t="str">
        <f t="shared" si="15"/>
        <v/>
      </c>
      <c r="H179" s="119" t="str">
        <f t="shared" si="16"/>
        <v/>
      </c>
      <c r="I179" s="122" t="str">
        <f t="shared" si="17"/>
        <v/>
      </c>
    </row>
    <row r="180" spans="2:9" ht="15.75" x14ac:dyDescent="0.25">
      <c r="B180" s="117" t="str">
        <f t="shared" si="18"/>
        <v/>
      </c>
      <c r="C180" s="118" t="str">
        <f t="shared" si="13"/>
        <v/>
      </c>
      <c r="D180" s="119" t="str">
        <f t="shared" si="14"/>
        <v/>
      </c>
      <c r="E180" s="120">
        <f>IFERROR(IF(I179-D180&lt;$E$13,0,IF(B180=$E$15,$E$13,IF(B180&lt;$E$15,0,IF(MOD(B180-$E$15,$E$19)=0,$E$13,0)))),0)</f>
        <v>0</v>
      </c>
      <c r="F180" s="121"/>
      <c r="G180" s="119" t="str">
        <f t="shared" si="15"/>
        <v/>
      </c>
      <c r="H180" s="119" t="str">
        <f t="shared" si="16"/>
        <v/>
      </c>
      <c r="I180" s="122" t="str">
        <f t="shared" si="17"/>
        <v/>
      </c>
    </row>
    <row r="181" spans="2:9" ht="15.75" x14ac:dyDescent="0.25">
      <c r="B181" s="117" t="str">
        <f t="shared" si="18"/>
        <v/>
      </c>
      <c r="C181" s="118" t="str">
        <f t="shared" si="13"/>
        <v/>
      </c>
      <c r="D181" s="119" t="str">
        <f t="shared" si="14"/>
        <v/>
      </c>
      <c r="E181" s="120">
        <f>IFERROR(IF(I180-D181&lt;$E$13,0,IF(B181=$E$15,$E$13,IF(B181&lt;$E$15,0,IF(MOD(B181-$E$15,$E$19)=0,$E$13,0)))),0)</f>
        <v>0</v>
      </c>
      <c r="F181" s="121"/>
      <c r="G181" s="119" t="str">
        <f t="shared" si="15"/>
        <v/>
      </c>
      <c r="H181" s="119" t="str">
        <f t="shared" si="16"/>
        <v/>
      </c>
      <c r="I181" s="122" t="str">
        <f t="shared" si="17"/>
        <v/>
      </c>
    </row>
    <row r="182" spans="2:9" ht="15.75" x14ac:dyDescent="0.25">
      <c r="B182" s="117" t="str">
        <f t="shared" si="18"/>
        <v/>
      </c>
      <c r="C182" s="118" t="str">
        <f t="shared" si="13"/>
        <v/>
      </c>
      <c r="D182" s="119" t="str">
        <f t="shared" si="14"/>
        <v/>
      </c>
      <c r="E182" s="120">
        <f>IFERROR(IF(I181-D182&lt;$E$13,0,IF(B182=$E$15,$E$13,IF(B182&lt;$E$15,0,IF(MOD(B182-$E$15,$E$19)=0,$E$13,0)))),0)</f>
        <v>0</v>
      </c>
      <c r="F182" s="121"/>
      <c r="G182" s="119" t="str">
        <f t="shared" si="15"/>
        <v/>
      </c>
      <c r="H182" s="119" t="str">
        <f t="shared" si="16"/>
        <v/>
      </c>
      <c r="I182" s="122" t="str">
        <f t="shared" si="17"/>
        <v/>
      </c>
    </row>
    <row r="183" spans="2:9" ht="15.75" x14ac:dyDescent="0.25">
      <c r="B183" s="117" t="str">
        <f t="shared" si="18"/>
        <v/>
      </c>
      <c r="C183" s="118" t="str">
        <f t="shared" si="13"/>
        <v/>
      </c>
      <c r="D183" s="119" t="str">
        <f t="shared" si="14"/>
        <v/>
      </c>
      <c r="E183" s="120">
        <f>IFERROR(IF(I182-D183&lt;$E$13,0,IF(B183=$E$15,$E$13,IF(B183&lt;$E$15,0,IF(MOD(B183-$E$15,$E$19)=0,$E$13,0)))),0)</f>
        <v>0</v>
      </c>
      <c r="F183" s="121"/>
      <c r="G183" s="119" t="str">
        <f t="shared" si="15"/>
        <v/>
      </c>
      <c r="H183" s="119" t="str">
        <f t="shared" si="16"/>
        <v/>
      </c>
      <c r="I183" s="122" t="str">
        <f t="shared" si="17"/>
        <v/>
      </c>
    </row>
    <row r="184" spans="2:9" ht="15.75" x14ac:dyDescent="0.25">
      <c r="B184" s="117" t="str">
        <f t="shared" si="18"/>
        <v/>
      </c>
      <c r="C184" s="118" t="str">
        <f t="shared" si="13"/>
        <v/>
      </c>
      <c r="D184" s="119" t="str">
        <f t="shared" si="14"/>
        <v/>
      </c>
      <c r="E184" s="120">
        <f>IFERROR(IF(I183-D184&lt;$E$13,0,IF(B184=$E$15,$E$13,IF(B184&lt;$E$15,0,IF(MOD(B184-$E$15,$E$19)=0,$E$13,0)))),0)</f>
        <v>0</v>
      </c>
      <c r="F184" s="121"/>
      <c r="G184" s="119" t="str">
        <f t="shared" si="15"/>
        <v/>
      </c>
      <c r="H184" s="119" t="str">
        <f t="shared" si="16"/>
        <v/>
      </c>
      <c r="I184" s="122" t="str">
        <f t="shared" si="17"/>
        <v/>
      </c>
    </row>
    <row r="185" spans="2:9" ht="15.75" x14ac:dyDescent="0.25">
      <c r="B185" s="117" t="str">
        <f t="shared" si="18"/>
        <v/>
      </c>
      <c r="C185" s="118" t="str">
        <f t="shared" si="13"/>
        <v/>
      </c>
      <c r="D185" s="119" t="str">
        <f t="shared" si="14"/>
        <v/>
      </c>
      <c r="E185" s="120">
        <f>IFERROR(IF(I184-D185&lt;$E$13,0,IF(B185=$E$15,$E$13,IF(B185&lt;$E$15,0,IF(MOD(B185-$E$15,$E$19)=0,$E$13,0)))),0)</f>
        <v>0</v>
      </c>
      <c r="F185" s="121"/>
      <c r="G185" s="119" t="str">
        <f t="shared" si="15"/>
        <v/>
      </c>
      <c r="H185" s="119" t="str">
        <f t="shared" si="16"/>
        <v/>
      </c>
      <c r="I185" s="122" t="str">
        <f t="shared" si="17"/>
        <v/>
      </c>
    </row>
    <row r="186" spans="2:9" ht="15.75" x14ac:dyDescent="0.25">
      <c r="B186" s="117" t="str">
        <f t="shared" si="18"/>
        <v/>
      </c>
      <c r="C186" s="118" t="str">
        <f t="shared" si="13"/>
        <v/>
      </c>
      <c r="D186" s="119" t="str">
        <f t="shared" si="14"/>
        <v/>
      </c>
      <c r="E186" s="120">
        <f>IFERROR(IF(I185-D186&lt;$E$13,0,IF(B186=$E$15,$E$13,IF(B186&lt;$E$15,0,IF(MOD(B186-$E$15,$E$19)=0,$E$13,0)))),0)</f>
        <v>0</v>
      </c>
      <c r="F186" s="121"/>
      <c r="G186" s="119" t="str">
        <f t="shared" si="15"/>
        <v/>
      </c>
      <c r="H186" s="119" t="str">
        <f t="shared" si="16"/>
        <v/>
      </c>
      <c r="I186" s="122" t="str">
        <f t="shared" si="17"/>
        <v/>
      </c>
    </row>
    <row r="187" spans="2:9" ht="15.75" x14ac:dyDescent="0.25">
      <c r="B187" s="117" t="str">
        <f t="shared" si="18"/>
        <v/>
      </c>
      <c r="C187" s="118" t="str">
        <f t="shared" si="13"/>
        <v/>
      </c>
      <c r="D187" s="119" t="str">
        <f t="shared" si="14"/>
        <v/>
      </c>
      <c r="E187" s="120">
        <f>IFERROR(IF(I186-D187&lt;$E$13,0,IF(B187=$E$15,$E$13,IF(B187&lt;$E$15,0,IF(MOD(B187-$E$15,$E$19)=0,$E$13,0)))),0)</f>
        <v>0</v>
      </c>
      <c r="F187" s="121"/>
      <c r="G187" s="119" t="str">
        <f t="shared" si="15"/>
        <v/>
      </c>
      <c r="H187" s="119" t="str">
        <f t="shared" si="16"/>
        <v/>
      </c>
      <c r="I187" s="122" t="str">
        <f t="shared" si="17"/>
        <v/>
      </c>
    </row>
    <row r="188" spans="2:9" ht="15.75" x14ac:dyDescent="0.25">
      <c r="B188" s="117" t="str">
        <f t="shared" si="18"/>
        <v/>
      </c>
      <c r="C188" s="118" t="str">
        <f t="shared" si="13"/>
        <v/>
      </c>
      <c r="D188" s="119" t="str">
        <f t="shared" si="14"/>
        <v/>
      </c>
      <c r="E188" s="120">
        <f>IFERROR(IF(I187-D188&lt;$E$13,0,IF(B188=$E$15,$E$13,IF(B188&lt;$E$15,0,IF(MOD(B188-$E$15,$E$19)=0,$E$13,0)))),0)</f>
        <v>0</v>
      </c>
      <c r="F188" s="121"/>
      <c r="G188" s="119" t="str">
        <f t="shared" si="15"/>
        <v/>
      </c>
      <c r="H188" s="119" t="str">
        <f t="shared" si="16"/>
        <v/>
      </c>
      <c r="I188" s="122" t="str">
        <f t="shared" si="17"/>
        <v/>
      </c>
    </row>
    <row r="189" spans="2:9" ht="15.75" x14ac:dyDescent="0.25">
      <c r="B189" s="117" t="str">
        <f t="shared" si="18"/>
        <v/>
      </c>
      <c r="C189" s="118" t="str">
        <f t="shared" si="13"/>
        <v/>
      </c>
      <c r="D189" s="119" t="str">
        <f t="shared" si="14"/>
        <v/>
      </c>
      <c r="E189" s="120">
        <f>IFERROR(IF(I188-D189&lt;$E$13,0,IF(B189=$E$15,$E$13,IF(B189&lt;$E$15,0,IF(MOD(B189-$E$15,$E$19)=0,$E$13,0)))),0)</f>
        <v>0</v>
      </c>
      <c r="F189" s="121"/>
      <c r="G189" s="119" t="str">
        <f t="shared" si="15"/>
        <v/>
      </c>
      <c r="H189" s="119" t="str">
        <f t="shared" si="16"/>
        <v/>
      </c>
      <c r="I189" s="122" t="str">
        <f t="shared" si="17"/>
        <v/>
      </c>
    </row>
    <row r="190" spans="2:9" ht="15.75" x14ac:dyDescent="0.25">
      <c r="B190" s="117" t="str">
        <f t="shared" si="18"/>
        <v/>
      </c>
      <c r="C190" s="118" t="str">
        <f t="shared" si="13"/>
        <v/>
      </c>
      <c r="D190" s="119" t="str">
        <f t="shared" si="14"/>
        <v/>
      </c>
      <c r="E190" s="120">
        <f>IFERROR(IF(I189-D190&lt;$E$13,0,IF(B190=$E$15,$E$13,IF(B190&lt;$E$15,0,IF(MOD(B190-$E$15,$E$19)=0,$E$13,0)))),0)</f>
        <v>0</v>
      </c>
      <c r="F190" s="121"/>
      <c r="G190" s="119" t="str">
        <f t="shared" si="15"/>
        <v/>
      </c>
      <c r="H190" s="119" t="str">
        <f t="shared" si="16"/>
        <v/>
      </c>
      <c r="I190" s="122" t="str">
        <f t="shared" si="17"/>
        <v/>
      </c>
    </row>
    <row r="191" spans="2:9" ht="15.75" x14ac:dyDescent="0.25">
      <c r="B191" s="117" t="str">
        <f t="shared" si="18"/>
        <v/>
      </c>
      <c r="C191" s="118" t="str">
        <f t="shared" si="13"/>
        <v/>
      </c>
      <c r="D191" s="119" t="str">
        <f t="shared" si="14"/>
        <v/>
      </c>
      <c r="E191" s="120">
        <f>IFERROR(IF(I190-D191&lt;$E$13,0,IF(B191=$E$15,$E$13,IF(B191&lt;$E$15,0,IF(MOD(B191-$E$15,$E$19)=0,$E$13,0)))),0)</f>
        <v>0</v>
      </c>
      <c r="F191" s="121"/>
      <c r="G191" s="119" t="str">
        <f t="shared" si="15"/>
        <v/>
      </c>
      <c r="H191" s="119" t="str">
        <f t="shared" si="16"/>
        <v/>
      </c>
      <c r="I191" s="122" t="str">
        <f t="shared" si="17"/>
        <v/>
      </c>
    </row>
    <row r="192" spans="2:9" ht="15.75" x14ac:dyDescent="0.25">
      <c r="B192" s="117" t="str">
        <f t="shared" si="18"/>
        <v/>
      </c>
      <c r="C192" s="118" t="str">
        <f t="shared" si="13"/>
        <v/>
      </c>
      <c r="D192" s="119" t="str">
        <f t="shared" si="14"/>
        <v/>
      </c>
      <c r="E192" s="120">
        <f>IFERROR(IF(I191-D192&lt;$E$13,0,IF(B192=$E$15,$E$13,IF(B192&lt;$E$15,0,IF(MOD(B192-$E$15,$E$19)=0,$E$13,0)))),0)</f>
        <v>0</v>
      </c>
      <c r="F192" s="121"/>
      <c r="G192" s="119" t="str">
        <f t="shared" si="15"/>
        <v/>
      </c>
      <c r="H192" s="119" t="str">
        <f t="shared" si="16"/>
        <v/>
      </c>
      <c r="I192" s="122" t="str">
        <f t="shared" si="17"/>
        <v/>
      </c>
    </row>
    <row r="193" spans="2:9" ht="15.75" x14ac:dyDescent="0.25">
      <c r="B193" s="117" t="str">
        <f t="shared" si="18"/>
        <v/>
      </c>
      <c r="C193" s="118" t="str">
        <f t="shared" si="13"/>
        <v/>
      </c>
      <c r="D193" s="119" t="str">
        <f t="shared" si="14"/>
        <v/>
      </c>
      <c r="E193" s="120">
        <f>IFERROR(IF(I192-D193&lt;$E$13,0,IF(B193=$E$15,$E$13,IF(B193&lt;$E$15,0,IF(MOD(B193-$E$15,$E$19)=0,$E$13,0)))),0)</f>
        <v>0</v>
      </c>
      <c r="F193" s="121"/>
      <c r="G193" s="119" t="str">
        <f t="shared" si="15"/>
        <v/>
      </c>
      <c r="H193" s="119" t="str">
        <f t="shared" si="16"/>
        <v/>
      </c>
      <c r="I193" s="122" t="str">
        <f t="shared" si="17"/>
        <v/>
      </c>
    </row>
    <row r="194" spans="2:9" ht="15.75" x14ac:dyDescent="0.25">
      <c r="B194" s="117" t="str">
        <f t="shared" si="18"/>
        <v/>
      </c>
      <c r="C194" s="118" t="str">
        <f t="shared" si="13"/>
        <v/>
      </c>
      <c r="D194" s="119" t="str">
        <f t="shared" si="14"/>
        <v/>
      </c>
      <c r="E194" s="120">
        <f>IFERROR(IF(I193-D194&lt;$E$13,0,IF(B194=$E$15,$E$13,IF(B194&lt;$E$15,0,IF(MOD(B194-$E$15,$E$19)=0,$E$13,0)))),0)</f>
        <v>0</v>
      </c>
      <c r="F194" s="121"/>
      <c r="G194" s="119" t="str">
        <f t="shared" si="15"/>
        <v/>
      </c>
      <c r="H194" s="119" t="str">
        <f t="shared" si="16"/>
        <v/>
      </c>
      <c r="I194" s="122" t="str">
        <f t="shared" si="17"/>
        <v/>
      </c>
    </row>
    <row r="195" spans="2:9" ht="15.75" x14ac:dyDescent="0.25">
      <c r="B195" s="117" t="str">
        <f t="shared" si="18"/>
        <v/>
      </c>
      <c r="C195" s="118" t="str">
        <f t="shared" si="13"/>
        <v/>
      </c>
      <c r="D195" s="119" t="str">
        <f t="shared" si="14"/>
        <v/>
      </c>
      <c r="E195" s="120">
        <f>IFERROR(IF(I194-D195&lt;$E$13,0,IF(B195=$E$15,$E$13,IF(B195&lt;$E$15,0,IF(MOD(B195-$E$15,$E$19)=0,$E$13,0)))),0)</f>
        <v>0</v>
      </c>
      <c r="F195" s="121"/>
      <c r="G195" s="119" t="str">
        <f t="shared" si="15"/>
        <v/>
      </c>
      <c r="H195" s="119" t="str">
        <f t="shared" si="16"/>
        <v/>
      </c>
      <c r="I195" s="122" t="str">
        <f t="shared" si="17"/>
        <v/>
      </c>
    </row>
    <row r="196" spans="2:9" ht="15.75" x14ac:dyDescent="0.25">
      <c r="B196" s="117" t="str">
        <f t="shared" si="18"/>
        <v/>
      </c>
      <c r="C196" s="118" t="str">
        <f t="shared" si="13"/>
        <v/>
      </c>
      <c r="D196" s="119" t="str">
        <f t="shared" si="14"/>
        <v/>
      </c>
      <c r="E196" s="120">
        <f>IFERROR(IF(I195-D196&lt;$E$13,0,IF(B196=$E$15,$E$13,IF(B196&lt;$E$15,0,IF(MOD(B196-$E$15,$E$19)=0,$E$13,0)))),0)</f>
        <v>0</v>
      </c>
      <c r="F196" s="121"/>
      <c r="G196" s="119" t="str">
        <f t="shared" si="15"/>
        <v/>
      </c>
      <c r="H196" s="119" t="str">
        <f t="shared" si="16"/>
        <v/>
      </c>
      <c r="I196" s="122" t="str">
        <f t="shared" si="17"/>
        <v/>
      </c>
    </row>
    <row r="197" spans="2:9" ht="15.75" x14ac:dyDescent="0.25">
      <c r="B197" s="117" t="str">
        <f t="shared" si="18"/>
        <v/>
      </c>
      <c r="C197" s="118" t="str">
        <f t="shared" si="13"/>
        <v/>
      </c>
      <c r="D197" s="119" t="str">
        <f t="shared" si="14"/>
        <v/>
      </c>
      <c r="E197" s="120">
        <f>IFERROR(IF(I196-D197&lt;$E$13,0,IF(B197=$E$15,$E$13,IF(B197&lt;$E$15,0,IF(MOD(B197-$E$15,$E$19)=0,$E$13,0)))),0)</f>
        <v>0</v>
      </c>
      <c r="F197" s="121"/>
      <c r="G197" s="119" t="str">
        <f t="shared" si="15"/>
        <v/>
      </c>
      <c r="H197" s="119" t="str">
        <f t="shared" si="16"/>
        <v/>
      </c>
      <c r="I197" s="122" t="str">
        <f t="shared" si="17"/>
        <v/>
      </c>
    </row>
    <row r="198" spans="2:9" ht="15.75" x14ac:dyDescent="0.25">
      <c r="B198" s="117" t="str">
        <f t="shared" si="18"/>
        <v/>
      </c>
      <c r="C198" s="118" t="str">
        <f t="shared" si="13"/>
        <v/>
      </c>
      <c r="D198" s="119" t="str">
        <f t="shared" si="14"/>
        <v/>
      </c>
      <c r="E198" s="120">
        <f>IFERROR(IF(I197-D198&lt;$E$13,0,IF(B198=$E$15,$E$13,IF(B198&lt;$E$15,0,IF(MOD(B198-$E$15,$E$19)=0,$E$13,0)))),0)</f>
        <v>0</v>
      </c>
      <c r="F198" s="121"/>
      <c r="G198" s="119" t="str">
        <f t="shared" si="15"/>
        <v/>
      </c>
      <c r="H198" s="119" t="str">
        <f t="shared" si="16"/>
        <v/>
      </c>
      <c r="I198" s="122" t="str">
        <f t="shared" si="17"/>
        <v/>
      </c>
    </row>
    <row r="199" spans="2:9" ht="15.75" x14ac:dyDescent="0.25">
      <c r="B199" s="117" t="str">
        <f t="shared" si="18"/>
        <v/>
      </c>
      <c r="C199" s="118" t="str">
        <f t="shared" si="13"/>
        <v/>
      </c>
      <c r="D199" s="119" t="str">
        <f t="shared" si="14"/>
        <v/>
      </c>
      <c r="E199" s="120">
        <f>IFERROR(IF(I198-D199&lt;$E$13,0,IF(B199=$E$15,$E$13,IF(B199&lt;$E$15,0,IF(MOD(B199-$E$15,$E$19)=0,$E$13,0)))),0)</f>
        <v>0</v>
      </c>
      <c r="F199" s="121"/>
      <c r="G199" s="119" t="str">
        <f t="shared" si="15"/>
        <v/>
      </c>
      <c r="H199" s="119" t="str">
        <f t="shared" si="16"/>
        <v/>
      </c>
      <c r="I199" s="122" t="str">
        <f t="shared" si="17"/>
        <v/>
      </c>
    </row>
    <row r="200" spans="2:9" ht="15.75" x14ac:dyDescent="0.25">
      <c r="B200" s="117" t="str">
        <f t="shared" si="18"/>
        <v/>
      </c>
      <c r="C200" s="118" t="str">
        <f t="shared" si="13"/>
        <v/>
      </c>
      <c r="D200" s="119" t="str">
        <f t="shared" si="14"/>
        <v/>
      </c>
      <c r="E200" s="120">
        <f>IFERROR(IF(I199-D200&lt;$E$13,0,IF(B200=$E$15,$E$13,IF(B200&lt;$E$15,0,IF(MOD(B200-$E$15,$E$19)=0,$E$13,0)))),0)</f>
        <v>0</v>
      </c>
      <c r="F200" s="121"/>
      <c r="G200" s="119" t="str">
        <f t="shared" si="15"/>
        <v/>
      </c>
      <c r="H200" s="119" t="str">
        <f t="shared" si="16"/>
        <v/>
      </c>
      <c r="I200" s="122" t="str">
        <f t="shared" si="17"/>
        <v/>
      </c>
    </row>
    <row r="201" spans="2:9" ht="15.75" x14ac:dyDescent="0.25">
      <c r="B201" s="117" t="str">
        <f t="shared" si="18"/>
        <v/>
      </c>
      <c r="C201" s="118" t="str">
        <f t="shared" si="13"/>
        <v/>
      </c>
      <c r="D201" s="119" t="str">
        <f t="shared" si="14"/>
        <v/>
      </c>
      <c r="E201" s="120">
        <f>IFERROR(IF(I200-D201&lt;$E$13,0,IF(B201=$E$15,$E$13,IF(B201&lt;$E$15,0,IF(MOD(B201-$E$15,$E$19)=0,$E$13,0)))),0)</f>
        <v>0</v>
      </c>
      <c r="F201" s="121"/>
      <c r="G201" s="119" t="str">
        <f t="shared" si="15"/>
        <v/>
      </c>
      <c r="H201" s="119" t="str">
        <f t="shared" si="16"/>
        <v/>
      </c>
      <c r="I201" s="122" t="str">
        <f t="shared" si="17"/>
        <v/>
      </c>
    </row>
    <row r="202" spans="2:9" ht="15.75" x14ac:dyDescent="0.25">
      <c r="B202" s="117" t="str">
        <f t="shared" si="18"/>
        <v/>
      </c>
      <c r="C202" s="118" t="str">
        <f t="shared" si="13"/>
        <v/>
      </c>
      <c r="D202" s="119" t="str">
        <f t="shared" si="14"/>
        <v/>
      </c>
      <c r="E202" s="120">
        <f>IFERROR(IF(I201-D202&lt;$E$13,0,IF(B202=$E$15,$E$13,IF(B202&lt;$E$15,0,IF(MOD(B202-$E$15,$E$19)=0,$E$13,0)))),0)</f>
        <v>0</v>
      </c>
      <c r="F202" s="121"/>
      <c r="G202" s="119" t="str">
        <f t="shared" si="15"/>
        <v/>
      </c>
      <c r="H202" s="119" t="str">
        <f t="shared" si="16"/>
        <v/>
      </c>
      <c r="I202" s="122" t="str">
        <f t="shared" si="17"/>
        <v/>
      </c>
    </row>
    <row r="203" spans="2:9" ht="15.75" x14ac:dyDescent="0.25">
      <c r="B203" s="117" t="str">
        <f t="shared" si="18"/>
        <v/>
      </c>
      <c r="C203" s="118" t="str">
        <f t="shared" si="13"/>
        <v/>
      </c>
      <c r="D203" s="119" t="str">
        <f t="shared" si="14"/>
        <v/>
      </c>
      <c r="E203" s="120">
        <f>IFERROR(IF(I202-D203&lt;$E$13,0,IF(B203=$E$15,$E$13,IF(B203&lt;$E$15,0,IF(MOD(B203-$E$15,$E$19)=0,$E$13,0)))),0)</f>
        <v>0</v>
      </c>
      <c r="F203" s="121"/>
      <c r="G203" s="119" t="str">
        <f t="shared" si="15"/>
        <v/>
      </c>
      <c r="H203" s="119" t="str">
        <f t="shared" si="16"/>
        <v/>
      </c>
      <c r="I203" s="122" t="str">
        <f t="shared" si="17"/>
        <v/>
      </c>
    </row>
    <row r="204" spans="2:9" ht="15.75" x14ac:dyDescent="0.25">
      <c r="B204" s="117" t="str">
        <f t="shared" si="18"/>
        <v/>
      </c>
      <c r="C204" s="118" t="str">
        <f t="shared" si="13"/>
        <v/>
      </c>
      <c r="D204" s="119" t="str">
        <f t="shared" si="14"/>
        <v/>
      </c>
      <c r="E204" s="120">
        <f>IFERROR(IF(I203-D204&lt;$E$13,0,IF(B204=$E$15,$E$13,IF(B204&lt;$E$15,0,IF(MOD(B204-$E$15,$E$19)=0,$E$13,0)))),0)</f>
        <v>0</v>
      </c>
      <c r="F204" s="121"/>
      <c r="G204" s="119" t="str">
        <f t="shared" si="15"/>
        <v/>
      </c>
      <c r="H204" s="119" t="str">
        <f t="shared" si="16"/>
        <v/>
      </c>
      <c r="I204" s="122" t="str">
        <f t="shared" si="17"/>
        <v/>
      </c>
    </row>
    <row r="205" spans="2:9" ht="15.75" x14ac:dyDescent="0.25">
      <c r="B205" s="117" t="str">
        <f t="shared" si="18"/>
        <v/>
      </c>
      <c r="C205" s="118" t="str">
        <f t="shared" si="13"/>
        <v/>
      </c>
      <c r="D205" s="119" t="str">
        <f t="shared" si="14"/>
        <v/>
      </c>
      <c r="E205" s="120">
        <f>IFERROR(IF(I204-D205&lt;$E$13,0,IF(B205=$E$15,$E$13,IF(B205&lt;$E$15,0,IF(MOD(B205-$E$15,$E$19)=0,$E$13,0)))),0)</f>
        <v>0</v>
      </c>
      <c r="F205" s="121"/>
      <c r="G205" s="119" t="str">
        <f t="shared" si="15"/>
        <v/>
      </c>
      <c r="H205" s="119" t="str">
        <f t="shared" si="16"/>
        <v/>
      </c>
      <c r="I205" s="122" t="str">
        <f t="shared" si="17"/>
        <v/>
      </c>
    </row>
    <row r="206" spans="2:9" ht="15.75" x14ac:dyDescent="0.25">
      <c r="B206" s="117" t="str">
        <f t="shared" si="18"/>
        <v/>
      </c>
      <c r="C206" s="118" t="str">
        <f t="shared" si="13"/>
        <v/>
      </c>
      <c r="D206" s="119" t="str">
        <f t="shared" si="14"/>
        <v/>
      </c>
      <c r="E206" s="120">
        <f>IFERROR(IF(I205-D206&lt;$E$13,0,IF(B206=$E$15,$E$13,IF(B206&lt;$E$15,0,IF(MOD(B206-$E$15,$E$19)=0,$E$13,0)))),0)</f>
        <v>0</v>
      </c>
      <c r="F206" s="121"/>
      <c r="G206" s="119" t="str">
        <f t="shared" si="15"/>
        <v/>
      </c>
      <c r="H206" s="119" t="str">
        <f t="shared" si="16"/>
        <v/>
      </c>
      <c r="I206" s="122" t="str">
        <f t="shared" si="17"/>
        <v/>
      </c>
    </row>
    <row r="207" spans="2:9" ht="15.75" x14ac:dyDescent="0.25">
      <c r="B207" s="117" t="str">
        <f t="shared" si="18"/>
        <v/>
      </c>
      <c r="C207" s="118" t="str">
        <f t="shared" si="13"/>
        <v/>
      </c>
      <c r="D207" s="119" t="str">
        <f t="shared" si="14"/>
        <v/>
      </c>
      <c r="E207" s="120">
        <f>IFERROR(IF(I206-D207&lt;$E$13,0,IF(B207=$E$15,$E$13,IF(B207&lt;$E$15,0,IF(MOD(B207-$E$15,$E$19)=0,$E$13,0)))),0)</f>
        <v>0</v>
      </c>
      <c r="F207" s="121"/>
      <c r="G207" s="119" t="str">
        <f t="shared" si="15"/>
        <v/>
      </c>
      <c r="H207" s="119" t="str">
        <f t="shared" si="16"/>
        <v/>
      </c>
      <c r="I207" s="122" t="str">
        <f t="shared" si="17"/>
        <v/>
      </c>
    </row>
    <row r="208" spans="2:9" ht="15.75" x14ac:dyDescent="0.25">
      <c r="B208" s="117" t="str">
        <f t="shared" si="18"/>
        <v/>
      </c>
      <c r="C208" s="118" t="str">
        <f t="shared" si="13"/>
        <v/>
      </c>
      <c r="D208" s="119" t="str">
        <f t="shared" si="14"/>
        <v/>
      </c>
      <c r="E208" s="120">
        <f>IFERROR(IF(I207-D208&lt;$E$13,0,IF(B208=$E$15,$E$13,IF(B208&lt;$E$15,0,IF(MOD(B208-$E$15,$E$19)=0,$E$13,0)))),0)</f>
        <v>0</v>
      </c>
      <c r="F208" s="121"/>
      <c r="G208" s="119" t="str">
        <f t="shared" si="15"/>
        <v/>
      </c>
      <c r="H208" s="119" t="str">
        <f t="shared" si="16"/>
        <v/>
      </c>
      <c r="I208" s="122" t="str">
        <f t="shared" si="17"/>
        <v/>
      </c>
    </row>
    <row r="209" spans="2:9" ht="15.75" x14ac:dyDescent="0.25">
      <c r="B209" s="117" t="str">
        <f t="shared" si="18"/>
        <v/>
      </c>
      <c r="C209" s="118" t="str">
        <f t="shared" si="13"/>
        <v/>
      </c>
      <c r="D209" s="119" t="str">
        <f t="shared" si="14"/>
        <v/>
      </c>
      <c r="E209" s="120">
        <f>IFERROR(IF(I208-D209&lt;$E$13,0,IF(B209=$E$15,$E$13,IF(B209&lt;$E$15,0,IF(MOD(B209-$E$15,$E$19)=0,$E$13,0)))),0)</f>
        <v>0</v>
      </c>
      <c r="F209" s="121"/>
      <c r="G209" s="119" t="str">
        <f t="shared" si="15"/>
        <v/>
      </c>
      <c r="H209" s="119" t="str">
        <f t="shared" si="16"/>
        <v/>
      </c>
      <c r="I209" s="122" t="str">
        <f t="shared" si="17"/>
        <v/>
      </c>
    </row>
    <row r="210" spans="2:9" ht="15.75" x14ac:dyDescent="0.25">
      <c r="B210" s="117" t="str">
        <f t="shared" si="18"/>
        <v/>
      </c>
      <c r="C210" s="118" t="str">
        <f t="shared" si="13"/>
        <v/>
      </c>
      <c r="D210" s="119" t="str">
        <f t="shared" si="14"/>
        <v/>
      </c>
      <c r="E210" s="120">
        <f>IFERROR(IF(I209-D210&lt;$E$13,0,IF(B210=$E$15,$E$13,IF(B210&lt;$E$15,0,IF(MOD(B210-$E$15,$E$19)=0,$E$13,0)))),0)</f>
        <v>0</v>
      </c>
      <c r="F210" s="121"/>
      <c r="G210" s="119" t="str">
        <f t="shared" si="15"/>
        <v/>
      </c>
      <c r="H210" s="119" t="str">
        <f t="shared" si="16"/>
        <v/>
      </c>
      <c r="I210" s="122" t="str">
        <f t="shared" si="17"/>
        <v/>
      </c>
    </row>
    <row r="211" spans="2:9" ht="15.75" x14ac:dyDescent="0.25">
      <c r="B211" s="117" t="str">
        <f t="shared" si="18"/>
        <v/>
      </c>
      <c r="C211" s="118" t="str">
        <f t="shared" si="13"/>
        <v/>
      </c>
      <c r="D211" s="119" t="str">
        <f t="shared" si="14"/>
        <v/>
      </c>
      <c r="E211" s="120">
        <f>IFERROR(IF(I210-D211&lt;$E$13,0,IF(B211=$E$15,$E$13,IF(B211&lt;$E$15,0,IF(MOD(B211-$E$15,$E$19)=0,$E$13,0)))),0)</f>
        <v>0</v>
      </c>
      <c r="F211" s="121"/>
      <c r="G211" s="119" t="str">
        <f t="shared" si="15"/>
        <v/>
      </c>
      <c r="H211" s="119" t="str">
        <f t="shared" si="16"/>
        <v/>
      </c>
      <c r="I211" s="122" t="str">
        <f t="shared" si="17"/>
        <v/>
      </c>
    </row>
    <row r="212" spans="2:9" ht="15.75" x14ac:dyDescent="0.25">
      <c r="B212" s="117" t="str">
        <f t="shared" si="18"/>
        <v/>
      </c>
      <c r="C212" s="118" t="str">
        <f t="shared" si="13"/>
        <v/>
      </c>
      <c r="D212" s="119" t="str">
        <f t="shared" si="14"/>
        <v/>
      </c>
      <c r="E212" s="120">
        <f>IFERROR(IF(I211-D212&lt;$E$13,0,IF(B212=$E$15,$E$13,IF(B212&lt;$E$15,0,IF(MOD(B212-$E$15,$E$19)=0,$E$13,0)))),0)</f>
        <v>0</v>
      </c>
      <c r="F212" s="121"/>
      <c r="G212" s="119" t="str">
        <f t="shared" si="15"/>
        <v/>
      </c>
      <c r="H212" s="119" t="str">
        <f t="shared" si="16"/>
        <v/>
      </c>
      <c r="I212" s="122" t="str">
        <f t="shared" si="17"/>
        <v/>
      </c>
    </row>
    <row r="213" spans="2:9" ht="15.75" x14ac:dyDescent="0.25">
      <c r="B213" s="117" t="str">
        <f t="shared" si="18"/>
        <v/>
      </c>
      <c r="C213" s="118" t="str">
        <f t="shared" si="13"/>
        <v/>
      </c>
      <c r="D213" s="119" t="str">
        <f t="shared" si="14"/>
        <v/>
      </c>
      <c r="E213" s="120">
        <f>IFERROR(IF(I212-D213&lt;$E$13,0,IF(B213=$E$15,$E$13,IF(B213&lt;$E$15,0,IF(MOD(B213-$E$15,$E$19)=0,$E$13,0)))),0)</f>
        <v>0</v>
      </c>
      <c r="F213" s="121"/>
      <c r="G213" s="119" t="str">
        <f t="shared" si="15"/>
        <v/>
      </c>
      <c r="H213" s="119" t="str">
        <f t="shared" si="16"/>
        <v/>
      </c>
      <c r="I213" s="122" t="str">
        <f t="shared" si="17"/>
        <v/>
      </c>
    </row>
    <row r="214" spans="2:9" ht="15.75" x14ac:dyDescent="0.25">
      <c r="B214" s="117" t="str">
        <f t="shared" si="18"/>
        <v/>
      </c>
      <c r="C214" s="118" t="str">
        <f t="shared" si="13"/>
        <v/>
      </c>
      <c r="D214" s="119" t="str">
        <f t="shared" si="14"/>
        <v/>
      </c>
      <c r="E214" s="120">
        <f>IFERROR(IF(I213-D214&lt;$E$13,0,IF(B214=$E$15,$E$13,IF(B214&lt;$E$15,0,IF(MOD(B214-$E$15,$E$19)=0,$E$13,0)))),0)</f>
        <v>0</v>
      </c>
      <c r="F214" s="121"/>
      <c r="G214" s="119" t="str">
        <f t="shared" si="15"/>
        <v/>
      </c>
      <c r="H214" s="119" t="str">
        <f t="shared" si="16"/>
        <v/>
      </c>
      <c r="I214" s="122" t="str">
        <f t="shared" si="17"/>
        <v/>
      </c>
    </row>
    <row r="215" spans="2:9" ht="15.75" x14ac:dyDescent="0.25">
      <c r="B215" s="117" t="str">
        <f t="shared" si="18"/>
        <v/>
      </c>
      <c r="C215" s="118" t="str">
        <f t="shared" si="13"/>
        <v/>
      </c>
      <c r="D215" s="119" t="str">
        <f t="shared" si="14"/>
        <v/>
      </c>
      <c r="E215" s="120">
        <f>IFERROR(IF(I214-D215&lt;$E$13,0,IF(B215=$E$15,$E$13,IF(B215&lt;$E$15,0,IF(MOD(B215-$E$15,$E$19)=0,$E$13,0)))),0)</f>
        <v>0</v>
      </c>
      <c r="F215" s="121"/>
      <c r="G215" s="119" t="str">
        <f t="shared" si="15"/>
        <v/>
      </c>
      <c r="H215" s="119" t="str">
        <f t="shared" si="16"/>
        <v/>
      </c>
      <c r="I215" s="122" t="str">
        <f t="shared" si="17"/>
        <v/>
      </c>
    </row>
    <row r="216" spans="2:9" ht="15.75" x14ac:dyDescent="0.25">
      <c r="B216" s="117" t="str">
        <f t="shared" si="18"/>
        <v/>
      </c>
      <c r="C216" s="118" t="str">
        <f t="shared" si="13"/>
        <v/>
      </c>
      <c r="D216" s="119" t="str">
        <f t="shared" si="14"/>
        <v/>
      </c>
      <c r="E216" s="120">
        <f>IFERROR(IF(I215-D216&lt;$E$13,0,IF(B216=$E$15,$E$13,IF(B216&lt;$E$15,0,IF(MOD(B216-$E$15,$E$19)=0,$E$13,0)))),0)</f>
        <v>0</v>
      </c>
      <c r="F216" s="121"/>
      <c r="G216" s="119" t="str">
        <f t="shared" si="15"/>
        <v/>
      </c>
      <c r="H216" s="119" t="str">
        <f t="shared" si="16"/>
        <v/>
      </c>
      <c r="I216" s="122" t="str">
        <f t="shared" si="17"/>
        <v/>
      </c>
    </row>
    <row r="217" spans="2:9" ht="15.75" x14ac:dyDescent="0.25">
      <c r="B217" s="117" t="str">
        <f t="shared" si="18"/>
        <v/>
      </c>
      <c r="C217" s="118" t="str">
        <f t="shared" ref="C217:C280" si="19">IF(B217="","",IF(OR(payment_frequency="Weekly",payment_frequency="Bi-weekly",payment_frequency="Semi-monthly"),first_payment_date+B217*VLOOKUP(payment_frequency,periodic_table,2,0),EDATE(first_payment_date,B217*VLOOKUP(payment_frequency,periodic_table,2,0))))</f>
        <v/>
      </c>
      <c r="D217" s="119" t="str">
        <f t="shared" ref="D217:D280" si="20">IF(B217="","",IF(I216&lt;payment,I216*(1+rate),payment))</f>
        <v/>
      </c>
      <c r="E217" s="120">
        <f>IFERROR(IF(I216-D217&lt;$E$13,0,IF(B217=$E$15,$E$13,IF(B217&lt;$E$15,0,IF(MOD(B217-$E$15,$E$19)=0,$E$13,0)))),0)</f>
        <v>0</v>
      </c>
      <c r="F217" s="121"/>
      <c r="G217" s="119" t="str">
        <f t="shared" ref="G217:G280" si="21">IF(AND(payment_type=1,B217=1),0,IF(B217="","",I216*rate))</f>
        <v/>
      </c>
      <c r="H217" s="119" t="str">
        <f t="shared" si="16"/>
        <v/>
      </c>
      <c r="I217" s="122" t="str">
        <f t="shared" si="17"/>
        <v/>
      </c>
    </row>
    <row r="218" spans="2:9" ht="15.75" x14ac:dyDescent="0.25">
      <c r="B218" s="117" t="str">
        <f t="shared" si="18"/>
        <v/>
      </c>
      <c r="C218" s="118" t="str">
        <f t="shared" si="19"/>
        <v/>
      </c>
      <c r="D218" s="119" t="str">
        <f t="shared" si="20"/>
        <v/>
      </c>
      <c r="E218" s="120">
        <f>IFERROR(IF(I217-D218&lt;$E$13,0,IF(B218=$E$15,$E$13,IF(B218&lt;$E$15,0,IF(MOD(B218-$E$15,$E$19)=0,$E$13,0)))),0)</f>
        <v>0</v>
      </c>
      <c r="F218" s="121"/>
      <c r="G218" s="119" t="str">
        <f t="shared" si="21"/>
        <v/>
      </c>
      <c r="H218" s="119" t="str">
        <f t="shared" ref="H218:H281" si="22">IF(B218="","",D218-G218+E218+F218)</f>
        <v/>
      </c>
      <c r="I218" s="122" t="str">
        <f t="shared" ref="I218:I281" si="23">IFERROR(IF(H218&lt;=0,"",I217-H218),"")</f>
        <v/>
      </c>
    </row>
    <row r="219" spans="2:9" ht="15.75" x14ac:dyDescent="0.25">
      <c r="B219" s="117" t="str">
        <f t="shared" si="18"/>
        <v/>
      </c>
      <c r="C219" s="118" t="str">
        <f t="shared" si="19"/>
        <v/>
      </c>
      <c r="D219" s="119" t="str">
        <f t="shared" si="20"/>
        <v/>
      </c>
      <c r="E219" s="120">
        <f>IFERROR(IF(I218-D219&lt;$E$13,0,IF(B219=$E$15,$E$13,IF(B219&lt;$E$15,0,IF(MOD(B219-$E$15,$E$19)=0,$E$13,0)))),0)</f>
        <v>0</v>
      </c>
      <c r="F219" s="121"/>
      <c r="G219" s="119" t="str">
        <f t="shared" si="21"/>
        <v/>
      </c>
      <c r="H219" s="119" t="str">
        <f t="shared" si="22"/>
        <v/>
      </c>
      <c r="I219" s="122" t="str">
        <f t="shared" si="23"/>
        <v/>
      </c>
    </row>
    <row r="220" spans="2:9" ht="15.75" x14ac:dyDescent="0.25">
      <c r="B220" s="117" t="str">
        <f t="shared" si="18"/>
        <v/>
      </c>
      <c r="C220" s="118" t="str">
        <f t="shared" si="19"/>
        <v/>
      </c>
      <c r="D220" s="119" t="str">
        <f t="shared" si="20"/>
        <v/>
      </c>
      <c r="E220" s="120">
        <f>IFERROR(IF(I219-D220&lt;$E$13,0,IF(B220=$E$15,$E$13,IF(B220&lt;$E$15,0,IF(MOD(B220-$E$15,$E$19)=0,$E$13,0)))),0)</f>
        <v>0</v>
      </c>
      <c r="F220" s="121"/>
      <c r="G220" s="119" t="str">
        <f t="shared" si="21"/>
        <v/>
      </c>
      <c r="H220" s="119" t="str">
        <f t="shared" si="22"/>
        <v/>
      </c>
      <c r="I220" s="122" t="str">
        <f t="shared" si="23"/>
        <v/>
      </c>
    </row>
    <row r="221" spans="2:9" ht="15.75" x14ac:dyDescent="0.25">
      <c r="B221" s="117" t="str">
        <f t="shared" si="18"/>
        <v/>
      </c>
      <c r="C221" s="118" t="str">
        <f t="shared" si="19"/>
        <v/>
      </c>
      <c r="D221" s="119" t="str">
        <f t="shared" si="20"/>
        <v/>
      </c>
      <c r="E221" s="120">
        <f>IFERROR(IF(I220-D221&lt;$E$13,0,IF(B221=$E$15,$E$13,IF(B221&lt;$E$15,0,IF(MOD(B221-$E$15,$E$19)=0,$E$13,0)))),0)</f>
        <v>0</v>
      </c>
      <c r="F221" s="121"/>
      <c r="G221" s="119" t="str">
        <f t="shared" si="21"/>
        <v/>
      </c>
      <c r="H221" s="119" t="str">
        <f t="shared" si="22"/>
        <v/>
      </c>
      <c r="I221" s="122" t="str">
        <f t="shared" si="23"/>
        <v/>
      </c>
    </row>
    <row r="222" spans="2:9" ht="15.75" x14ac:dyDescent="0.25">
      <c r="B222" s="117" t="str">
        <f t="shared" si="18"/>
        <v/>
      </c>
      <c r="C222" s="118" t="str">
        <f t="shared" si="19"/>
        <v/>
      </c>
      <c r="D222" s="119" t="str">
        <f t="shared" si="20"/>
        <v/>
      </c>
      <c r="E222" s="120">
        <f>IFERROR(IF(I221-D222&lt;$E$13,0,IF(B222=$E$15,$E$13,IF(B222&lt;$E$15,0,IF(MOD(B222-$E$15,$E$19)=0,$E$13,0)))),0)</f>
        <v>0</v>
      </c>
      <c r="F222" s="121"/>
      <c r="G222" s="119" t="str">
        <f t="shared" si="21"/>
        <v/>
      </c>
      <c r="H222" s="119" t="str">
        <f t="shared" si="22"/>
        <v/>
      </c>
      <c r="I222" s="122" t="str">
        <f t="shared" si="23"/>
        <v/>
      </c>
    </row>
    <row r="223" spans="2:9" ht="15.75" x14ac:dyDescent="0.25">
      <c r="B223" s="117" t="str">
        <f t="shared" si="18"/>
        <v/>
      </c>
      <c r="C223" s="118" t="str">
        <f t="shared" si="19"/>
        <v/>
      </c>
      <c r="D223" s="119" t="str">
        <f t="shared" si="20"/>
        <v/>
      </c>
      <c r="E223" s="120">
        <f>IFERROR(IF(I222-D223&lt;$E$13,0,IF(B223=$E$15,$E$13,IF(B223&lt;$E$15,0,IF(MOD(B223-$E$15,$E$19)=0,$E$13,0)))),0)</f>
        <v>0</v>
      </c>
      <c r="F223" s="121"/>
      <c r="G223" s="119" t="str">
        <f t="shared" si="21"/>
        <v/>
      </c>
      <c r="H223" s="119" t="str">
        <f t="shared" si="22"/>
        <v/>
      </c>
      <c r="I223" s="122" t="str">
        <f t="shared" si="23"/>
        <v/>
      </c>
    </row>
    <row r="224" spans="2:9" ht="15.75" x14ac:dyDescent="0.25">
      <c r="B224" s="117" t="str">
        <f t="shared" si="18"/>
        <v/>
      </c>
      <c r="C224" s="118" t="str">
        <f t="shared" si="19"/>
        <v/>
      </c>
      <c r="D224" s="119" t="str">
        <f t="shared" si="20"/>
        <v/>
      </c>
      <c r="E224" s="120">
        <f>IFERROR(IF(I223-D224&lt;$E$13,0,IF(B224=$E$15,$E$13,IF(B224&lt;$E$15,0,IF(MOD(B224-$E$15,$E$19)=0,$E$13,0)))),0)</f>
        <v>0</v>
      </c>
      <c r="F224" s="121"/>
      <c r="G224" s="119" t="str">
        <f t="shared" si="21"/>
        <v/>
      </c>
      <c r="H224" s="119" t="str">
        <f t="shared" si="22"/>
        <v/>
      </c>
      <c r="I224" s="122" t="str">
        <f t="shared" si="23"/>
        <v/>
      </c>
    </row>
    <row r="225" spans="2:9" ht="15.75" x14ac:dyDescent="0.25">
      <c r="B225" s="117" t="str">
        <f t="shared" si="18"/>
        <v/>
      </c>
      <c r="C225" s="118" t="str">
        <f t="shared" si="19"/>
        <v/>
      </c>
      <c r="D225" s="119" t="str">
        <f t="shared" si="20"/>
        <v/>
      </c>
      <c r="E225" s="120">
        <f>IFERROR(IF(I224-D225&lt;$E$13,0,IF(B225=$E$15,$E$13,IF(B225&lt;$E$15,0,IF(MOD(B225-$E$15,$E$19)=0,$E$13,0)))),0)</f>
        <v>0</v>
      </c>
      <c r="F225" s="121"/>
      <c r="G225" s="119" t="str">
        <f t="shared" si="21"/>
        <v/>
      </c>
      <c r="H225" s="119" t="str">
        <f t="shared" si="22"/>
        <v/>
      </c>
      <c r="I225" s="122" t="str">
        <f t="shared" si="23"/>
        <v/>
      </c>
    </row>
    <row r="226" spans="2:9" ht="15.75" x14ac:dyDescent="0.25">
      <c r="B226" s="117" t="str">
        <f t="shared" si="18"/>
        <v/>
      </c>
      <c r="C226" s="118" t="str">
        <f t="shared" si="19"/>
        <v/>
      </c>
      <c r="D226" s="119" t="str">
        <f t="shared" si="20"/>
        <v/>
      </c>
      <c r="E226" s="120">
        <f>IFERROR(IF(I225-D226&lt;$E$13,0,IF(B226=$E$15,$E$13,IF(B226&lt;$E$15,0,IF(MOD(B226-$E$15,$E$19)=0,$E$13,0)))),0)</f>
        <v>0</v>
      </c>
      <c r="F226" s="121"/>
      <c r="G226" s="119" t="str">
        <f t="shared" si="21"/>
        <v/>
      </c>
      <c r="H226" s="119" t="str">
        <f t="shared" si="22"/>
        <v/>
      </c>
      <c r="I226" s="122" t="str">
        <f t="shared" si="23"/>
        <v/>
      </c>
    </row>
    <row r="227" spans="2:9" ht="15.75" x14ac:dyDescent="0.25">
      <c r="B227" s="117" t="str">
        <f t="shared" si="18"/>
        <v/>
      </c>
      <c r="C227" s="118" t="str">
        <f t="shared" si="19"/>
        <v/>
      </c>
      <c r="D227" s="119" t="str">
        <f t="shared" si="20"/>
        <v/>
      </c>
      <c r="E227" s="120">
        <f>IFERROR(IF(I226-D227&lt;$E$13,0,IF(B227=$E$15,$E$13,IF(B227&lt;$E$15,0,IF(MOD(B227-$E$15,$E$19)=0,$E$13,0)))),0)</f>
        <v>0</v>
      </c>
      <c r="F227" s="121"/>
      <c r="G227" s="119" t="str">
        <f t="shared" si="21"/>
        <v/>
      </c>
      <c r="H227" s="119" t="str">
        <f t="shared" si="22"/>
        <v/>
      </c>
      <c r="I227" s="122" t="str">
        <f t="shared" si="23"/>
        <v/>
      </c>
    </row>
    <row r="228" spans="2:9" ht="15.75" x14ac:dyDescent="0.25">
      <c r="B228" s="117" t="str">
        <f t="shared" si="18"/>
        <v/>
      </c>
      <c r="C228" s="118" t="str">
        <f t="shared" si="19"/>
        <v/>
      </c>
      <c r="D228" s="119" t="str">
        <f t="shared" si="20"/>
        <v/>
      </c>
      <c r="E228" s="120">
        <f>IFERROR(IF(I227-D228&lt;$E$13,0,IF(B228=$E$15,$E$13,IF(B228&lt;$E$15,0,IF(MOD(B228-$E$15,$E$19)=0,$E$13,0)))),0)</f>
        <v>0</v>
      </c>
      <c r="F228" s="121"/>
      <c r="G228" s="119" t="str">
        <f t="shared" si="21"/>
        <v/>
      </c>
      <c r="H228" s="119" t="str">
        <f t="shared" si="22"/>
        <v/>
      </c>
      <c r="I228" s="122" t="str">
        <f t="shared" si="23"/>
        <v/>
      </c>
    </row>
    <row r="229" spans="2:9" ht="15.75" x14ac:dyDescent="0.25">
      <c r="B229" s="117" t="str">
        <f t="shared" si="18"/>
        <v/>
      </c>
      <c r="C229" s="118" t="str">
        <f t="shared" si="19"/>
        <v/>
      </c>
      <c r="D229" s="119" t="str">
        <f t="shared" si="20"/>
        <v/>
      </c>
      <c r="E229" s="120">
        <f>IFERROR(IF(I228-D229&lt;$E$13,0,IF(B229=$E$15,$E$13,IF(B229&lt;$E$15,0,IF(MOD(B229-$E$15,$E$19)=0,$E$13,0)))),0)</f>
        <v>0</v>
      </c>
      <c r="F229" s="121"/>
      <c r="G229" s="119" t="str">
        <f t="shared" si="21"/>
        <v/>
      </c>
      <c r="H229" s="119" t="str">
        <f t="shared" si="22"/>
        <v/>
      </c>
      <c r="I229" s="122" t="str">
        <f t="shared" si="23"/>
        <v/>
      </c>
    </row>
    <row r="230" spans="2:9" ht="15.75" x14ac:dyDescent="0.25">
      <c r="B230" s="117" t="str">
        <f t="shared" si="18"/>
        <v/>
      </c>
      <c r="C230" s="118" t="str">
        <f t="shared" si="19"/>
        <v/>
      </c>
      <c r="D230" s="119" t="str">
        <f t="shared" si="20"/>
        <v/>
      </c>
      <c r="E230" s="120">
        <f>IFERROR(IF(I229-D230&lt;$E$13,0,IF(B230=$E$15,$E$13,IF(B230&lt;$E$15,0,IF(MOD(B230-$E$15,$E$19)=0,$E$13,0)))),0)</f>
        <v>0</v>
      </c>
      <c r="F230" s="121"/>
      <c r="G230" s="119" t="str">
        <f t="shared" si="21"/>
        <v/>
      </c>
      <c r="H230" s="119" t="str">
        <f t="shared" si="22"/>
        <v/>
      </c>
      <c r="I230" s="122" t="str">
        <f t="shared" si="23"/>
        <v/>
      </c>
    </row>
    <row r="231" spans="2:9" ht="15.75" x14ac:dyDescent="0.25">
      <c r="B231" s="117" t="str">
        <f t="shared" si="18"/>
        <v/>
      </c>
      <c r="C231" s="118" t="str">
        <f t="shared" si="19"/>
        <v/>
      </c>
      <c r="D231" s="119" t="str">
        <f t="shared" si="20"/>
        <v/>
      </c>
      <c r="E231" s="120">
        <f>IFERROR(IF(I230-D231&lt;$E$13,0,IF(B231=$E$15,$E$13,IF(B231&lt;$E$15,0,IF(MOD(B231-$E$15,$E$19)=0,$E$13,0)))),0)</f>
        <v>0</v>
      </c>
      <c r="F231" s="121"/>
      <c r="G231" s="119" t="str">
        <f t="shared" si="21"/>
        <v/>
      </c>
      <c r="H231" s="119" t="str">
        <f t="shared" si="22"/>
        <v/>
      </c>
      <c r="I231" s="122" t="str">
        <f t="shared" si="23"/>
        <v/>
      </c>
    </row>
    <row r="232" spans="2:9" ht="15.75" x14ac:dyDescent="0.25">
      <c r="B232" s="117" t="str">
        <f t="shared" si="18"/>
        <v/>
      </c>
      <c r="C232" s="118" t="str">
        <f t="shared" si="19"/>
        <v/>
      </c>
      <c r="D232" s="119" t="str">
        <f t="shared" si="20"/>
        <v/>
      </c>
      <c r="E232" s="120">
        <f>IFERROR(IF(I231-D232&lt;$E$13,0,IF(B232=$E$15,$E$13,IF(B232&lt;$E$15,0,IF(MOD(B232-$E$15,$E$19)=0,$E$13,0)))),0)</f>
        <v>0</v>
      </c>
      <c r="F232" s="121"/>
      <c r="G232" s="119" t="str">
        <f t="shared" si="21"/>
        <v/>
      </c>
      <c r="H232" s="119" t="str">
        <f t="shared" si="22"/>
        <v/>
      </c>
      <c r="I232" s="122" t="str">
        <f t="shared" si="23"/>
        <v/>
      </c>
    </row>
    <row r="233" spans="2:9" ht="15.75" x14ac:dyDescent="0.25">
      <c r="B233" s="117" t="str">
        <f t="shared" si="18"/>
        <v/>
      </c>
      <c r="C233" s="118" t="str">
        <f t="shared" si="19"/>
        <v/>
      </c>
      <c r="D233" s="119" t="str">
        <f t="shared" si="20"/>
        <v/>
      </c>
      <c r="E233" s="120">
        <f>IFERROR(IF(I232-D233&lt;$E$13,0,IF(B233=$E$15,$E$13,IF(B233&lt;$E$15,0,IF(MOD(B233-$E$15,$E$19)=0,$E$13,0)))),0)</f>
        <v>0</v>
      </c>
      <c r="F233" s="121"/>
      <c r="G233" s="119" t="str">
        <f t="shared" si="21"/>
        <v/>
      </c>
      <c r="H233" s="119" t="str">
        <f t="shared" si="22"/>
        <v/>
      </c>
      <c r="I233" s="122" t="str">
        <f t="shared" si="23"/>
        <v/>
      </c>
    </row>
    <row r="234" spans="2:9" ht="15.75" x14ac:dyDescent="0.25">
      <c r="B234" s="117" t="str">
        <f t="shared" si="18"/>
        <v/>
      </c>
      <c r="C234" s="118" t="str">
        <f t="shared" si="19"/>
        <v/>
      </c>
      <c r="D234" s="119" t="str">
        <f t="shared" si="20"/>
        <v/>
      </c>
      <c r="E234" s="120">
        <f>IFERROR(IF(I233-D234&lt;$E$13,0,IF(B234=$E$15,$E$13,IF(B234&lt;$E$15,0,IF(MOD(B234-$E$15,$E$19)=0,$E$13,0)))),0)</f>
        <v>0</v>
      </c>
      <c r="F234" s="121"/>
      <c r="G234" s="119" t="str">
        <f t="shared" si="21"/>
        <v/>
      </c>
      <c r="H234" s="119" t="str">
        <f t="shared" si="22"/>
        <v/>
      </c>
      <c r="I234" s="122" t="str">
        <f t="shared" si="23"/>
        <v/>
      </c>
    </row>
    <row r="235" spans="2:9" ht="15.75" x14ac:dyDescent="0.25">
      <c r="B235" s="117" t="str">
        <f t="shared" si="18"/>
        <v/>
      </c>
      <c r="C235" s="118" t="str">
        <f t="shared" si="19"/>
        <v/>
      </c>
      <c r="D235" s="119" t="str">
        <f t="shared" si="20"/>
        <v/>
      </c>
      <c r="E235" s="120">
        <f>IFERROR(IF(I234-D235&lt;$E$13,0,IF(B235=$E$15,$E$13,IF(B235&lt;$E$15,0,IF(MOD(B235-$E$15,$E$19)=0,$E$13,0)))),0)</f>
        <v>0</v>
      </c>
      <c r="F235" s="121"/>
      <c r="G235" s="119" t="str">
        <f t="shared" si="21"/>
        <v/>
      </c>
      <c r="H235" s="119" t="str">
        <f t="shared" si="22"/>
        <v/>
      </c>
      <c r="I235" s="122" t="str">
        <f t="shared" si="23"/>
        <v/>
      </c>
    </row>
    <row r="236" spans="2:9" ht="15.75" x14ac:dyDescent="0.25">
      <c r="B236" s="117" t="str">
        <f t="shared" si="18"/>
        <v/>
      </c>
      <c r="C236" s="118" t="str">
        <f t="shared" si="19"/>
        <v/>
      </c>
      <c r="D236" s="119" t="str">
        <f t="shared" si="20"/>
        <v/>
      </c>
      <c r="E236" s="120">
        <f>IFERROR(IF(I235-D236&lt;$E$13,0,IF(B236=$E$15,$E$13,IF(B236&lt;$E$15,0,IF(MOD(B236-$E$15,$E$19)=0,$E$13,0)))),0)</f>
        <v>0</v>
      </c>
      <c r="F236" s="121"/>
      <c r="G236" s="119" t="str">
        <f t="shared" si="21"/>
        <v/>
      </c>
      <c r="H236" s="119" t="str">
        <f t="shared" si="22"/>
        <v/>
      </c>
      <c r="I236" s="122" t="str">
        <f t="shared" si="23"/>
        <v/>
      </c>
    </row>
    <row r="237" spans="2:9" ht="15.75" x14ac:dyDescent="0.25">
      <c r="B237" s="117" t="str">
        <f t="shared" si="18"/>
        <v/>
      </c>
      <c r="C237" s="118" t="str">
        <f t="shared" si="19"/>
        <v/>
      </c>
      <c r="D237" s="119" t="str">
        <f t="shared" si="20"/>
        <v/>
      </c>
      <c r="E237" s="120">
        <f>IFERROR(IF(I236-D237&lt;$E$13,0,IF(B237=$E$15,$E$13,IF(B237&lt;$E$15,0,IF(MOD(B237-$E$15,$E$19)=0,$E$13,0)))),0)</f>
        <v>0</v>
      </c>
      <c r="F237" s="121"/>
      <c r="G237" s="119" t="str">
        <f t="shared" si="21"/>
        <v/>
      </c>
      <c r="H237" s="119" t="str">
        <f t="shared" si="22"/>
        <v/>
      </c>
      <c r="I237" s="122" t="str">
        <f t="shared" si="23"/>
        <v/>
      </c>
    </row>
    <row r="238" spans="2:9" ht="15.75" x14ac:dyDescent="0.25">
      <c r="B238" s="117" t="str">
        <f t="shared" si="18"/>
        <v/>
      </c>
      <c r="C238" s="118" t="str">
        <f t="shared" si="19"/>
        <v/>
      </c>
      <c r="D238" s="119" t="str">
        <f t="shared" si="20"/>
        <v/>
      </c>
      <c r="E238" s="120">
        <f>IFERROR(IF(I237-D238&lt;$E$13,0,IF(B238=$E$15,$E$13,IF(B238&lt;$E$15,0,IF(MOD(B238-$E$15,$E$19)=0,$E$13,0)))),0)</f>
        <v>0</v>
      </c>
      <c r="F238" s="121"/>
      <c r="G238" s="119" t="str">
        <f t="shared" si="21"/>
        <v/>
      </c>
      <c r="H238" s="119" t="str">
        <f t="shared" si="22"/>
        <v/>
      </c>
      <c r="I238" s="122" t="str">
        <f t="shared" si="23"/>
        <v/>
      </c>
    </row>
    <row r="239" spans="2:9" ht="15.75" x14ac:dyDescent="0.25">
      <c r="B239" s="117" t="str">
        <f t="shared" si="18"/>
        <v/>
      </c>
      <c r="C239" s="118" t="str">
        <f t="shared" si="19"/>
        <v/>
      </c>
      <c r="D239" s="119" t="str">
        <f t="shared" si="20"/>
        <v/>
      </c>
      <c r="E239" s="120">
        <f>IFERROR(IF(I238-D239&lt;$E$13,0,IF(B239=$E$15,$E$13,IF(B239&lt;$E$15,0,IF(MOD(B239-$E$15,$E$19)=0,$E$13,0)))),0)</f>
        <v>0</v>
      </c>
      <c r="F239" s="121"/>
      <c r="G239" s="119" t="str">
        <f t="shared" si="21"/>
        <v/>
      </c>
      <c r="H239" s="119" t="str">
        <f t="shared" si="22"/>
        <v/>
      </c>
      <c r="I239" s="122" t="str">
        <f t="shared" si="23"/>
        <v/>
      </c>
    </row>
    <row r="240" spans="2:9" ht="15.75" x14ac:dyDescent="0.25">
      <c r="B240" s="117" t="str">
        <f t="shared" ref="B240:B303" si="24">IFERROR(IF(I239&lt;=0,"",B239+1),"")</f>
        <v/>
      </c>
      <c r="C240" s="118" t="str">
        <f t="shared" si="19"/>
        <v/>
      </c>
      <c r="D240" s="119" t="str">
        <f t="shared" si="20"/>
        <v/>
      </c>
      <c r="E240" s="120">
        <f>IFERROR(IF(I239-D240&lt;$E$13,0,IF(B240=$E$15,$E$13,IF(B240&lt;$E$15,0,IF(MOD(B240-$E$15,$E$19)=0,$E$13,0)))),0)</f>
        <v>0</v>
      </c>
      <c r="F240" s="121"/>
      <c r="G240" s="119" t="str">
        <f t="shared" si="21"/>
        <v/>
      </c>
      <c r="H240" s="119" t="str">
        <f t="shared" si="22"/>
        <v/>
      </c>
      <c r="I240" s="122" t="str">
        <f t="shared" si="23"/>
        <v/>
      </c>
    </row>
    <row r="241" spans="2:9" ht="15.75" x14ac:dyDescent="0.25">
      <c r="B241" s="117" t="str">
        <f t="shared" si="24"/>
        <v/>
      </c>
      <c r="C241" s="118" t="str">
        <f t="shared" si="19"/>
        <v/>
      </c>
      <c r="D241" s="119" t="str">
        <f t="shared" si="20"/>
        <v/>
      </c>
      <c r="E241" s="120">
        <f>IFERROR(IF(I240-D241&lt;$E$13,0,IF(B241=$E$15,$E$13,IF(B241&lt;$E$15,0,IF(MOD(B241-$E$15,$E$19)=0,$E$13,0)))),0)</f>
        <v>0</v>
      </c>
      <c r="F241" s="121"/>
      <c r="G241" s="119" t="str">
        <f t="shared" si="21"/>
        <v/>
      </c>
      <c r="H241" s="119" t="str">
        <f t="shared" si="22"/>
        <v/>
      </c>
      <c r="I241" s="122" t="str">
        <f t="shared" si="23"/>
        <v/>
      </c>
    </row>
    <row r="242" spans="2:9" ht="15.75" x14ac:dyDescent="0.25">
      <c r="B242" s="117" t="str">
        <f t="shared" si="24"/>
        <v/>
      </c>
      <c r="C242" s="118" t="str">
        <f t="shared" si="19"/>
        <v/>
      </c>
      <c r="D242" s="119" t="str">
        <f t="shared" si="20"/>
        <v/>
      </c>
      <c r="E242" s="120">
        <f>IFERROR(IF(I241-D242&lt;$E$13,0,IF(B242=$E$15,$E$13,IF(B242&lt;$E$15,0,IF(MOD(B242-$E$15,$E$19)=0,$E$13,0)))),0)</f>
        <v>0</v>
      </c>
      <c r="F242" s="121"/>
      <c r="G242" s="119" t="str">
        <f t="shared" si="21"/>
        <v/>
      </c>
      <c r="H242" s="119" t="str">
        <f t="shared" si="22"/>
        <v/>
      </c>
      <c r="I242" s="122" t="str">
        <f t="shared" si="23"/>
        <v/>
      </c>
    </row>
    <row r="243" spans="2:9" ht="15.75" x14ac:dyDescent="0.25">
      <c r="B243" s="117" t="str">
        <f t="shared" si="24"/>
        <v/>
      </c>
      <c r="C243" s="118" t="str">
        <f t="shared" si="19"/>
        <v/>
      </c>
      <c r="D243" s="119" t="str">
        <f t="shared" si="20"/>
        <v/>
      </c>
      <c r="E243" s="120">
        <f>IFERROR(IF(I242-D243&lt;$E$13,0,IF(B243=$E$15,$E$13,IF(B243&lt;$E$15,0,IF(MOD(B243-$E$15,$E$19)=0,$E$13,0)))),0)</f>
        <v>0</v>
      </c>
      <c r="F243" s="121"/>
      <c r="G243" s="119" t="str">
        <f t="shared" si="21"/>
        <v/>
      </c>
      <c r="H243" s="119" t="str">
        <f t="shared" si="22"/>
        <v/>
      </c>
      <c r="I243" s="122" t="str">
        <f t="shared" si="23"/>
        <v/>
      </c>
    </row>
    <row r="244" spans="2:9" ht="15.75" x14ac:dyDescent="0.25">
      <c r="B244" s="117" t="str">
        <f t="shared" si="24"/>
        <v/>
      </c>
      <c r="C244" s="118" t="str">
        <f t="shared" si="19"/>
        <v/>
      </c>
      <c r="D244" s="119" t="str">
        <f t="shared" si="20"/>
        <v/>
      </c>
      <c r="E244" s="120">
        <f>IFERROR(IF(I243-D244&lt;$E$13,0,IF(B244=$E$15,$E$13,IF(B244&lt;$E$15,0,IF(MOD(B244-$E$15,$E$19)=0,$E$13,0)))),0)</f>
        <v>0</v>
      </c>
      <c r="F244" s="121"/>
      <c r="G244" s="119" t="str">
        <f t="shared" si="21"/>
        <v/>
      </c>
      <c r="H244" s="119" t="str">
        <f t="shared" si="22"/>
        <v/>
      </c>
      <c r="I244" s="122" t="str">
        <f t="shared" si="23"/>
        <v/>
      </c>
    </row>
    <row r="245" spans="2:9" ht="15.75" x14ac:dyDescent="0.25">
      <c r="B245" s="117" t="str">
        <f t="shared" si="24"/>
        <v/>
      </c>
      <c r="C245" s="118" t="str">
        <f t="shared" si="19"/>
        <v/>
      </c>
      <c r="D245" s="119" t="str">
        <f t="shared" si="20"/>
        <v/>
      </c>
      <c r="E245" s="120">
        <f>IFERROR(IF(I244-D245&lt;$E$13,0,IF(B245=$E$15,$E$13,IF(B245&lt;$E$15,0,IF(MOD(B245-$E$15,$E$19)=0,$E$13,0)))),0)</f>
        <v>0</v>
      </c>
      <c r="F245" s="121"/>
      <c r="G245" s="119" t="str">
        <f t="shared" si="21"/>
        <v/>
      </c>
      <c r="H245" s="119" t="str">
        <f t="shared" si="22"/>
        <v/>
      </c>
      <c r="I245" s="122" t="str">
        <f t="shared" si="23"/>
        <v/>
      </c>
    </row>
    <row r="246" spans="2:9" ht="15.75" x14ac:dyDescent="0.25">
      <c r="B246" s="117" t="str">
        <f t="shared" si="24"/>
        <v/>
      </c>
      <c r="C246" s="118" t="str">
        <f t="shared" si="19"/>
        <v/>
      </c>
      <c r="D246" s="119" t="str">
        <f t="shared" si="20"/>
        <v/>
      </c>
      <c r="E246" s="120">
        <f>IFERROR(IF(I245-D246&lt;$E$13,0,IF(B246=$E$15,$E$13,IF(B246&lt;$E$15,0,IF(MOD(B246-$E$15,$E$19)=0,$E$13,0)))),0)</f>
        <v>0</v>
      </c>
      <c r="F246" s="121"/>
      <c r="G246" s="119" t="str">
        <f t="shared" si="21"/>
        <v/>
      </c>
      <c r="H246" s="119" t="str">
        <f t="shared" si="22"/>
        <v/>
      </c>
      <c r="I246" s="122" t="str">
        <f t="shared" si="23"/>
        <v/>
      </c>
    </row>
    <row r="247" spans="2:9" ht="15.75" x14ac:dyDescent="0.25">
      <c r="B247" s="117" t="str">
        <f t="shared" si="24"/>
        <v/>
      </c>
      <c r="C247" s="118" t="str">
        <f t="shared" si="19"/>
        <v/>
      </c>
      <c r="D247" s="119" t="str">
        <f t="shared" si="20"/>
        <v/>
      </c>
      <c r="E247" s="120">
        <f>IFERROR(IF(I246-D247&lt;$E$13,0,IF(B247=$E$15,$E$13,IF(B247&lt;$E$15,0,IF(MOD(B247-$E$15,$E$19)=0,$E$13,0)))),0)</f>
        <v>0</v>
      </c>
      <c r="F247" s="121"/>
      <c r="G247" s="119" t="str">
        <f t="shared" si="21"/>
        <v/>
      </c>
      <c r="H247" s="119" t="str">
        <f t="shared" si="22"/>
        <v/>
      </c>
      <c r="I247" s="122" t="str">
        <f t="shared" si="23"/>
        <v/>
      </c>
    </row>
    <row r="248" spans="2:9" ht="15.75" x14ac:dyDescent="0.25">
      <c r="B248" s="117" t="str">
        <f t="shared" si="24"/>
        <v/>
      </c>
      <c r="C248" s="118" t="str">
        <f t="shared" si="19"/>
        <v/>
      </c>
      <c r="D248" s="119" t="str">
        <f t="shared" si="20"/>
        <v/>
      </c>
      <c r="E248" s="120">
        <f>IFERROR(IF(I247-D248&lt;$E$13,0,IF(B248=$E$15,$E$13,IF(B248&lt;$E$15,0,IF(MOD(B248-$E$15,$E$19)=0,$E$13,0)))),0)</f>
        <v>0</v>
      </c>
      <c r="F248" s="121"/>
      <c r="G248" s="119" t="str">
        <f t="shared" si="21"/>
        <v/>
      </c>
      <c r="H248" s="119" t="str">
        <f t="shared" si="22"/>
        <v/>
      </c>
      <c r="I248" s="122" t="str">
        <f t="shared" si="23"/>
        <v/>
      </c>
    </row>
    <row r="249" spans="2:9" ht="15.75" x14ac:dyDescent="0.25">
      <c r="B249" s="117" t="str">
        <f t="shared" si="24"/>
        <v/>
      </c>
      <c r="C249" s="118" t="str">
        <f t="shared" si="19"/>
        <v/>
      </c>
      <c r="D249" s="119" t="str">
        <f t="shared" si="20"/>
        <v/>
      </c>
      <c r="E249" s="120">
        <f>IFERROR(IF(I248-D249&lt;$E$13,0,IF(B249=$E$15,$E$13,IF(B249&lt;$E$15,0,IF(MOD(B249-$E$15,$E$19)=0,$E$13,0)))),0)</f>
        <v>0</v>
      </c>
      <c r="F249" s="121"/>
      <c r="G249" s="119" t="str">
        <f t="shared" si="21"/>
        <v/>
      </c>
      <c r="H249" s="119" t="str">
        <f t="shared" si="22"/>
        <v/>
      </c>
      <c r="I249" s="122" t="str">
        <f t="shared" si="23"/>
        <v/>
      </c>
    </row>
    <row r="250" spans="2:9" ht="15.75" x14ac:dyDescent="0.25">
      <c r="B250" s="117" t="str">
        <f t="shared" si="24"/>
        <v/>
      </c>
      <c r="C250" s="118" t="str">
        <f t="shared" si="19"/>
        <v/>
      </c>
      <c r="D250" s="119" t="str">
        <f t="shared" si="20"/>
        <v/>
      </c>
      <c r="E250" s="120">
        <f>IFERROR(IF(I249-D250&lt;$E$13,0,IF(B250=$E$15,$E$13,IF(B250&lt;$E$15,0,IF(MOD(B250-$E$15,$E$19)=0,$E$13,0)))),0)</f>
        <v>0</v>
      </c>
      <c r="F250" s="121"/>
      <c r="G250" s="119" t="str">
        <f t="shared" si="21"/>
        <v/>
      </c>
      <c r="H250" s="119" t="str">
        <f t="shared" si="22"/>
        <v/>
      </c>
      <c r="I250" s="122" t="str">
        <f t="shared" si="23"/>
        <v/>
      </c>
    </row>
    <row r="251" spans="2:9" ht="15.75" x14ac:dyDescent="0.25">
      <c r="B251" s="117" t="str">
        <f t="shared" si="24"/>
        <v/>
      </c>
      <c r="C251" s="118" t="str">
        <f t="shared" si="19"/>
        <v/>
      </c>
      <c r="D251" s="119" t="str">
        <f t="shared" si="20"/>
        <v/>
      </c>
      <c r="E251" s="120">
        <f>IFERROR(IF(I250-D251&lt;$E$13,0,IF(B251=$E$15,$E$13,IF(B251&lt;$E$15,0,IF(MOD(B251-$E$15,$E$19)=0,$E$13,0)))),0)</f>
        <v>0</v>
      </c>
      <c r="F251" s="121"/>
      <c r="G251" s="119" t="str">
        <f t="shared" si="21"/>
        <v/>
      </c>
      <c r="H251" s="119" t="str">
        <f t="shared" si="22"/>
        <v/>
      </c>
      <c r="I251" s="122" t="str">
        <f t="shared" si="23"/>
        <v/>
      </c>
    </row>
    <row r="252" spans="2:9" ht="15.75" x14ac:dyDescent="0.25">
      <c r="B252" s="117" t="str">
        <f t="shared" si="24"/>
        <v/>
      </c>
      <c r="C252" s="118" t="str">
        <f t="shared" si="19"/>
        <v/>
      </c>
      <c r="D252" s="119" t="str">
        <f t="shared" si="20"/>
        <v/>
      </c>
      <c r="E252" s="120">
        <f>IFERROR(IF(I251-D252&lt;$E$13,0,IF(B252=$E$15,$E$13,IF(B252&lt;$E$15,0,IF(MOD(B252-$E$15,$E$19)=0,$E$13,0)))),0)</f>
        <v>0</v>
      </c>
      <c r="F252" s="121"/>
      <c r="G252" s="119" t="str">
        <f t="shared" si="21"/>
        <v/>
      </c>
      <c r="H252" s="119" t="str">
        <f t="shared" si="22"/>
        <v/>
      </c>
      <c r="I252" s="122" t="str">
        <f t="shared" si="23"/>
        <v/>
      </c>
    </row>
    <row r="253" spans="2:9" ht="15.75" x14ac:dyDescent="0.25">
      <c r="B253" s="117" t="str">
        <f t="shared" si="24"/>
        <v/>
      </c>
      <c r="C253" s="118" t="str">
        <f t="shared" si="19"/>
        <v/>
      </c>
      <c r="D253" s="119" t="str">
        <f t="shared" si="20"/>
        <v/>
      </c>
      <c r="E253" s="120">
        <f>IFERROR(IF(I252-D253&lt;$E$13,0,IF(B253=$E$15,$E$13,IF(B253&lt;$E$15,0,IF(MOD(B253-$E$15,$E$19)=0,$E$13,0)))),0)</f>
        <v>0</v>
      </c>
      <c r="F253" s="121"/>
      <c r="G253" s="119" t="str">
        <f t="shared" si="21"/>
        <v/>
      </c>
      <c r="H253" s="119" t="str">
        <f t="shared" si="22"/>
        <v/>
      </c>
      <c r="I253" s="122" t="str">
        <f t="shared" si="23"/>
        <v/>
      </c>
    </row>
    <row r="254" spans="2:9" ht="15.75" x14ac:dyDescent="0.25">
      <c r="B254" s="117" t="str">
        <f t="shared" si="24"/>
        <v/>
      </c>
      <c r="C254" s="118" t="str">
        <f t="shared" si="19"/>
        <v/>
      </c>
      <c r="D254" s="119" t="str">
        <f t="shared" si="20"/>
        <v/>
      </c>
      <c r="E254" s="120">
        <f>IFERROR(IF(I253-D254&lt;$E$13,0,IF(B254=$E$15,$E$13,IF(B254&lt;$E$15,0,IF(MOD(B254-$E$15,$E$19)=0,$E$13,0)))),0)</f>
        <v>0</v>
      </c>
      <c r="F254" s="121"/>
      <c r="G254" s="119" t="str">
        <f t="shared" si="21"/>
        <v/>
      </c>
      <c r="H254" s="119" t="str">
        <f t="shared" si="22"/>
        <v/>
      </c>
      <c r="I254" s="122" t="str">
        <f t="shared" si="23"/>
        <v/>
      </c>
    </row>
    <row r="255" spans="2:9" ht="15.75" x14ac:dyDescent="0.25">
      <c r="B255" s="117" t="str">
        <f t="shared" si="24"/>
        <v/>
      </c>
      <c r="C255" s="118" t="str">
        <f t="shared" si="19"/>
        <v/>
      </c>
      <c r="D255" s="119" t="str">
        <f t="shared" si="20"/>
        <v/>
      </c>
      <c r="E255" s="120">
        <f>IFERROR(IF(I254-D255&lt;$E$13,0,IF(B255=$E$15,$E$13,IF(B255&lt;$E$15,0,IF(MOD(B255-$E$15,$E$19)=0,$E$13,0)))),0)</f>
        <v>0</v>
      </c>
      <c r="F255" s="121"/>
      <c r="G255" s="119" t="str">
        <f t="shared" si="21"/>
        <v/>
      </c>
      <c r="H255" s="119" t="str">
        <f t="shared" si="22"/>
        <v/>
      </c>
      <c r="I255" s="122" t="str">
        <f t="shared" si="23"/>
        <v/>
      </c>
    </row>
    <row r="256" spans="2:9" ht="15.75" x14ac:dyDescent="0.25">
      <c r="B256" s="117" t="str">
        <f t="shared" si="24"/>
        <v/>
      </c>
      <c r="C256" s="118" t="str">
        <f t="shared" si="19"/>
        <v/>
      </c>
      <c r="D256" s="119" t="str">
        <f t="shared" si="20"/>
        <v/>
      </c>
      <c r="E256" s="120">
        <f>IFERROR(IF(I255-D256&lt;$E$13,0,IF(B256=$E$15,$E$13,IF(B256&lt;$E$15,0,IF(MOD(B256-$E$15,$E$19)=0,$E$13,0)))),0)</f>
        <v>0</v>
      </c>
      <c r="F256" s="121"/>
      <c r="G256" s="119" t="str">
        <f t="shared" si="21"/>
        <v/>
      </c>
      <c r="H256" s="119" t="str">
        <f t="shared" si="22"/>
        <v/>
      </c>
      <c r="I256" s="122" t="str">
        <f t="shared" si="23"/>
        <v/>
      </c>
    </row>
    <row r="257" spans="2:9" ht="15.75" x14ac:dyDescent="0.25">
      <c r="B257" s="117" t="str">
        <f t="shared" si="24"/>
        <v/>
      </c>
      <c r="C257" s="118" t="str">
        <f t="shared" si="19"/>
        <v/>
      </c>
      <c r="D257" s="119" t="str">
        <f t="shared" si="20"/>
        <v/>
      </c>
      <c r="E257" s="120">
        <f>IFERROR(IF(I256-D257&lt;$E$13,0,IF(B257=$E$15,$E$13,IF(B257&lt;$E$15,0,IF(MOD(B257-$E$15,$E$19)=0,$E$13,0)))),0)</f>
        <v>0</v>
      </c>
      <c r="F257" s="121"/>
      <c r="G257" s="119" t="str">
        <f t="shared" si="21"/>
        <v/>
      </c>
      <c r="H257" s="119" t="str">
        <f t="shared" si="22"/>
        <v/>
      </c>
      <c r="I257" s="122" t="str">
        <f t="shared" si="23"/>
        <v/>
      </c>
    </row>
    <row r="258" spans="2:9" ht="15.75" x14ac:dyDescent="0.25">
      <c r="B258" s="117" t="str">
        <f t="shared" si="24"/>
        <v/>
      </c>
      <c r="C258" s="118" t="str">
        <f t="shared" si="19"/>
        <v/>
      </c>
      <c r="D258" s="119" t="str">
        <f t="shared" si="20"/>
        <v/>
      </c>
      <c r="E258" s="120">
        <f>IFERROR(IF(I257-D258&lt;$E$13,0,IF(B258=$E$15,$E$13,IF(B258&lt;$E$15,0,IF(MOD(B258-$E$15,$E$19)=0,$E$13,0)))),0)</f>
        <v>0</v>
      </c>
      <c r="F258" s="121"/>
      <c r="G258" s="119" t="str">
        <f t="shared" si="21"/>
        <v/>
      </c>
      <c r="H258" s="119" t="str">
        <f t="shared" si="22"/>
        <v/>
      </c>
      <c r="I258" s="122" t="str">
        <f t="shared" si="23"/>
        <v/>
      </c>
    </row>
    <row r="259" spans="2:9" ht="15.75" x14ac:dyDescent="0.25">
      <c r="B259" s="117" t="str">
        <f t="shared" si="24"/>
        <v/>
      </c>
      <c r="C259" s="118" t="str">
        <f t="shared" si="19"/>
        <v/>
      </c>
      <c r="D259" s="119" t="str">
        <f t="shared" si="20"/>
        <v/>
      </c>
      <c r="E259" s="120">
        <f>IFERROR(IF(I258-D259&lt;$E$13,0,IF(B259=$E$15,$E$13,IF(B259&lt;$E$15,0,IF(MOD(B259-$E$15,$E$19)=0,$E$13,0)))),0)</f>
        <v>0</v>
      </c>
      <c r="F259" s="121"/>
      <c r="G259" s="119" t="str">
        <f t="shared" si="21"/>
        <v/>
      </c>
      <c r="H259" s="119" t="str">
        <f t="shared" si="22"/>
        <v/>
      </c>
      <c r="I259" s="122" t="str">
        <f t="shared" si="23"/>
        <v/>
      </c>
    </row>
    <row r="260" spans="2:9" ht="15.75" x14ac:dyDescent="0.25">
      <c r="B260" s="117" t="str">
        <f t="shared" si="24"/>
        <v/>
      </c>
      <c r="C260" s="118" t="str">
        <f t="shared" si="19"/>
        <v/>
      </c>
      <c r="D260" s="119" t="str">
        <f t="shared" si="20"/>
        <v/>
      </c>
      <c r="E260" s="120">
        <f>IFERROR(IF(I259-D260&lt;$E$13,0,IF(B260=$E$15,$E$13,IF(B260&lt;$E$15,0,IF(MOD(B260-$E$15,$E$19)=0,$E$13,0)))),0)</f>
        <v>0</v>
      </c>
      <c r="F260" s="121"/>
      <c r="G260" s="119" t="str">
        <f t="shared" si="21"/>
        <v/>
      </c>
      <c r="H260" s="119" t="str">
        <f t="shared" si="22"/>
        <v/>
      </c>
      <c r="I260" s="122" t="str">
        <f t="shared" si="23"/>
        <v/>
      </c>
    </row>
    <row r="261" spans="2:9" ht="15.75" x14ac:dyDescent="0.25">
      <c r="B261" s="117" t="str">
        <f t="shared" si="24"/>
        <v/>
      </c>
      <c r="C261" s="118" t="str">
        <f t="shared" si="19"/>
        <v/>
      </c>
      <c r="D261" s="119" t="str">
        <f t="shared" si="20"/>
        <v/>
      </c>
      <c r="E261" s="120">
        <f>IFERROR(IF(I260-D261&lt;$E$13,0,IF(B261=$E$15,$E$13,IF(B261&lt;$E$15,0,IF(MOD(B261-$E$15,$E$19)=0,$E$13,0)))),0)</f>
        <v>0</v>
      </c>
      <c r="F261" s="121"/>
      <c r="G261" s="119" t="str">
        <f t="shared" si="21"/>
        <v/>
      </c>
      <c r="H261" s="119" t="str">
        <f t="shared" si="22"/>
        <v/>
      </c>
      <c r="I261" s="122" t="str">
        <f t="shared" si="23"/>
        <v/>
      </c>
    </row>
    <row r="262" spans="2:9" ht="15.75" x14ac:dyDescent="0.25">
      <c r="B262" s="117" t="str">
        <f t="shared" si="24"/>
        <v/>
      </c>
      <c r="C262" s="118" t="str">
        <f t="shared" si="19"/>
        <v/>
      </c>
      <c r="D262" s="119" t="str">
        <f t="shared" si="20"/>
        <v/>
      </c>
      <c r="E262" s="120">
        <f>IFERROR(IF(I261-D262&lt;$E$13,0,IF(B262=$E$15,$E$13,IF(B262&lt;$E$15,0,IF(MOD(B262-$E$15,$E$19)=0,$E$13,0)))),0)</f>
        <v>0</v>
      </c>
      <c r="F262" s="121"/>
      <c r="G262" s="119" t="str">
        <f t="shared" si="21"/>
        <v/>
      </c>
      <c r="H262" s="119" t="str">
        <f t="shared" si="22"/>
        <v/>
      </c>
      <c r="I262" s="122" t="str">
        <f t="shared" si="23"/>
        <v/>
      </c>
    </row>
    <row r="263" spans="2:9" ht="15.75" x14ac:dyDescent="0.25">
      <c r="B263" s="117" t="str">
        <f t="shared" si="24"/>
        <v/>
      </c>
      <c r="C263" s="118" t="str">
        <f t="shared" si="19"/>
        <v/>
      </c>
      <c r="D263" s="119" t="str">
        <f t="shared" si="20"/>
        <v/>
      </c>
      <c r="E263" s="120">
        <f>IFERROR(IF(I262-D263&lt;$E$13,0,IF(B263=$E$15,$E$13,IF(B263&lt;$E$15,0,IF(MOD(B263-$E$15,$E$19)=0,$E$13,0)))),0)</f>
        <v>0</v>
      </c>
      <c r="F263" s="121"/>
      <c r="G263" s="119" t="str">
        <f t="shared" si="21"/>
        <v/>
      </c>
      <c r="H263" s="119" t="str">
        <f t="shared" si="22"/>
        <v/>
      </c>
      <c r="I263" s="122" t="str">
        <f t="shared" si="23"/>
        <v/>
      </c>
    </row>
    <row r="264" spans="2:9" ht="15.75" x14ac:dyDescent="0.25">
      <c r="B264" s="117" t="str">
        <f t="shared" si="24"/>
        <v/>
      </c>
      <c r="C264" s="118" t="str">
        <f t="shared" si="19"/>
        <v/>
      </c>
      <c r="D264" s="119" t="str">
        <f t="shared" si="20"/>
        <v/>
      </c>
      <c r="E264" s="120">
        <f>IFERROR(IF(I263-D264&lt;$E$13,0,IF(B264=$E$15,$E$13,IF(B264&lt;$E$15,0,IF(MOD(B264-$E$15,$E$19)=0,$E$13,0)))),0)</f>
        <v>0</v>
      </c>
      <c r="F264" s="121"/>
      <c r="G264" s="119" t="str">
        <f t="shared" si="21"/>
        <v/>
      </c>
      <c r="H264" s="119" t="str">
        <f t="shared" si="22"/>
        <v/>
      </c>
      <c r="I264" s="122" t="str">
        <f t="shared" si="23"/>
        <v/>
      </c>
    </row>
    <row r="265" spans="2:9" ht="15.75" x14ac:dyDescent="0.25">
      <c r="B265" s="117" t="str">
        <f t="shared" si="24"/>
        <v/>
      </c>
      <c r="C265" s="118" t="str">
        <f t="shared" si="19"/>
        <v/>
      </c>
      <c r="D265" s="119" t="str">
        <f t="shared" si="20"/>
        <v/>
      </c>
      <c r="E265" s="120">
        <f>IFERROR(IF(I264-D265&lt;$E$13,0,IF(B265=$E$15,$E$13,IF(B265&lt;$E$15,0,IF(MOD(B265-$E$15,$E$19)=0,$E$13,0)))),0)</f>
        <v>0</v>
      </c>
      <c r="F265" s="121"/>
      <c r="G265" s="119" t="str">
        <f t="shared" si="21"/>
        <v/>
      </c>
      <c r="H265" s="119" t="str">
        <f t="shared" si="22"/>
        <v/>
      </c>
      <c r="I265" s="122" t="str">
        <f t="shared" si="23"/>
        <v/>
      </c>
    </row>
    <row r="266" spans="2:9" ht="15.75" x14ac:dyDescent="0.25">
      <c r="B266" s="117" t="str">
        <f t="shared" si="24"/>
        <v/>
      </c>
      <c r="C266" s="118" t="str">
        <f t="shared" si="19"/>
        <v/>
      </c>
      <c r="D266" s="119" t="str">
        <f t="shared" si="20"/>
        <v/>
      </c>
      <c r="E266" s="120">
        <f>IFERROR(IF(I265-D266&lt;$E$13,0,IF(B266=$E$15,$E$13,IF(B266&lt;$E$15,0,IF(MOD(B266-$E$15,$E$19)=0,$E$13,0)))),0)</f>
        <v>0</v>
      </c>
      <c r="F266" s="121"/>
      <c r="G266" s="119" t="str">
        <f t="shared" si="21"/>
        <v/>
      </c>
      <c r="H266" s="119" t="str">
        <f t="shared" si="22"/>
        <v/>
      </c>
      <c r="I266" s="122" t="str">
        <f t="shared" si="23"/>
        <v/>
      </c>
    </row>
    <row r="267" spans="2:9" ht="15.75" x14ac:dyDescent="0.25">
      <c r="B267" s="117" t="str">
        <f t="shared" si="24"/>
        <v/>
      </c>
      <c r="C267" s="118" t="str">
        <f t="shared" si="19"/>
        <v/>
      </c>
      <c r="D267" s="119" t="str">
        <f t="shared" si="20"/>
        <v/>
      </c>
      <c r="E267" s="120">
        <f>IFERROR(IF(I266-D267&lt;$E$13,0,IF(B267=$E$15,$E$13,IF(B267&lt;$E$15,0,IF(MOD(B267-$E$15,$E$19)=0,$E$13,0)))),0)</f>
        <v>0</v>
      </c>
      <c r="F267" s="121"/>
      <c r="G267" s="119" t="str">
        <f t="shared" si="21"/>
        <v/>
      </c>
      <c r="H267" s="119" t="str">
        <f t="shared" si="22"/>
        <v/>
      </c>
      <c r="I267" s="122" t="str">
        <f t="shared" si="23"/>
        <v/>
      </c>
    </row>
    <row r="268" spans="2:9" ht="15.75" x14ac:dyDescent="0.25">
      <c r="B268" s="117" t="str">
        <f t="shared" si="24"/>
        <v/>
      </c>
      <c r="C268" s="118" t="str">
        <f t="shared" si="19"/>
        <v/>
      </c>
      <c r="D268" s="119" t="str">
        <f t="shared" si="20"/>
        <v/>
      </c>
      <c r="E268" s="120">
        <f>IFERROR(IF(I267-D268&lt;$E$13,0,IF(B268=$E$15,$E$13,IF(B268&lt;$E$15,0,IF(MOD(B268-$E$15,$E$19)=0,$E$13,0)))),0)</f>
        <v>0</v>
      </c>
      <c r="F268" s="121"/>
      <c r="G268" s="119" t="str">
        <f t="shared" si="21"/>
        <v/>
      </c>
      <c r="H268" s="119" t="str">
        <f t="shared" si="22"/>
        <v/>
      </c>
      <c r="I268" s="122" t="str">
        <f t="shared" si="23"/>
        <v/>
      </c>
    </row>
    <row r="269" spans="2:9" ht="15.75" x14ac:dyDescent="0.25">
      <c r="B269" s="117" t="str">
        <f t="shared" si="24"/>
        <v/>
      </c>
      <c r="C269" s="118" t="str">
        <f t="shared" si="19"/>
        <v/>
      </c>
      <c r="D269" s="119" t="str">
        <f t="shared" si="20"/>
        <v/>
      </c>
      <c r="E269" s="120">
        <f>IFERROR(IF(I268-D269&lt;$E$13,0,IF(B269=$E$15,$E$13,IF(B269&lt;$E$15,0,IF(MOD(B269-$E$15,$E$19)=0,$E$13,0)))),0)</f>
        <v>0</v>
      </c>
      <c r="F269" s="121"/>
      <c r="G269" s="119" t="str">
        <f t="shared" si="21"/>
        <v/>
      </c>
      <c r="H269" s="119" t="str">
        <f t="shared" si="22"/>
        <v/>
      </c>
      <c r="I269" s="122" t="str">
        <f t="shared" si="23"/>
        <v/>
      </c>
    </row>
    <row r="270" spans="2:9" ht="15.75" x14ac:dyDescent="0.25">
      <c r="B270" s="117" t="str">
        <f t="shared" si="24"/>
        <v/>
      </c>
      <c r="C270" s="118" t="str">
        <f t="shared" si="19"/>
        <v/>
      </c>
      <c r="D270" s="119" t="str">
        <f t="shared" si="20"/>
        <v/>
      </c>
      <c r="E270" s="120">
        <f>IFERROR(IF(I269-D270&lt;$E$13,0,IF(B270=$E$15,$E$13,IF(B270&lt;$E$15,0,IF(MOD(B270-$E$15,$E$19)=0,$E$13,0)))),0)</f>
        <v>0</v>
      </c>
      <c r="F270" s="121"/>
      <c r="G270" s="119" t="str">
        <f t="shared" si="21"/>
        <v/>
      </c>
      <c r="H270" s="119" t="str">
        <f t="shared" si="22"/>
        <v/>
      </c>
      <c r="I270" s="122" t="str">
        <f t="shared" si="23"/>
        <v/>
      </c>
    </row>
    <row r="271" spans="2:9" ht="15.75" x14ac:dyDescent="0.25">
      <c r="B271" s="117" t="str">
        <f t="shared" si="24"/>
        <v/>
      </c>
      <c r="C271" s="118" t="str">
        <f t="shared" si="19"/>
        <v/>
      </c>
      <c r="D271" s="119" t="str">
        <f t="shared" si="20"/>
        <v/>
      </c>
      <c r="E271" s="120">
        <f>IFERROR(IF(I270-D271&lt;$E$13,0,IF(B271=$E$15,$E$13,IF(B271&lt;$E$15,0,IF(MOD(B271-$E$15,$E$19)=0,$E$13,0)))),0)</f>
        <v>0</v>
      </c>
      <c r="F271" s="121"/>
      <c r="G271" s="119" t="str">
        <f t="shared" si="21"/>
        <v/>
      </c>
      <c r="H271" s="119" t="str">
        <f t="shared" si="22"/>
        <v/>
      </c>
      <c r="I271" s="122" t="str">
        <f t="shared" si="23"/>
        <v/>
      </c>
    </row>
    <row r="272" spans="2:9" ht="15.75" x14ac:dyDescent="0.25">
      <c r="B272" s="117" t="str">
        <f t="shared" si="24"/>
        <v/>
      </c>
      <c r="C272" s="118" t="str">
        <f t="shared" si="19"/>
        <v/>
      </c>
      <c r="D272" s="119" t="str">
        <f t="shared" si="20"/>
        <v/>
      </c>
      <c r="E272" s="120">
        <f>IFERROR(IF(I271-D272&lt;$E$13,0,IF(B272=$E$15,$E$13,IF(B272&lt;$E$15,0,IF(MOD(B272-$E$15,$E$19)=0,$E$13,0)))),0)</f>
        <v>0</v>
      </c>
      <c r="F272" s="121"/>
      <c r="G272" s="119" t="str">
        <f t="shared" si="21"/>
        <v/>
      </c>
      <c r="H272" s="119" t="str">
        <f t="shared" si="22"/>
        <v/>
      </c>
      <c r="I272" s="122" t="str">
        <f t="shared" si="23"/>
        <v/>
      </c>
    </row>
    <row r="273" spans="2:9" ht="15.75" x14ac:dyDescent="0.25">
      <c r="B273" s="117" t="str">
        <f t="shared" si="24"/>
        <v/>
      </c>
      <c r="C273" s="118" t="str">
        <f t="shared" si="19"/>
        <v/>
      </c>
      <c r="D273" s="119" t="str">
        <f t="shared" si="20"/>
        <v/>
      </c>
      <c r="E273" s="120">
        <f>IFERROR(IF(I272-D273&lt;$E$13,0,IF(B273=$E$15,$E$13,IF(B273&lt;$E$15,0,IF(MOD(B273-$E$15,$E$19)=0,$E$13,0)))),0)</f>
        <v>0</v>
      </c>
      <c r="F273" s="121"/>
      <c r="G273" s="119" t="str">
        <f t="shared" si="21"/>
        <v/>
      </c>
      <c r="H273" s="119" t="str">
        <f t="shared" si="22"/>
        <v/>
      </c>
      <c r="I273" s="122" t="str">
        <f t="shared" si="23"/>
        <v/>
      </c>
    </row>
    <row r="274" spans="2:9" ht="15.75" x14ac:dyDescent="0.25">
      <c r="B274" s="117" t="str">
        <f t="shared" si="24"/>
        <v/>
      </c>
      <c r="C274" s="118" t="str">
        <f t="shared" si="19"/>
        <v/>
      </c>
      <c r="D274" s="119" t="str">
        <f t="shared" si="20"/>
        <v/>
      </c>
      <c r="E274" s="120">
        <f>IFERROR(IF(I273-D274&lt;$E$13,0,IF(B274=$E$15,$E$13,IF(B274&lt;$E$15,0,IF(MOD(B274-$E$15,$E$19)=0,$E$13,0)))),0)</f>
        <v>0</v>
      </c>
      <c r="F274" s="121"/>
      <c r="G274" s="119" t="str">
        <f t="shared" si="21"/>
        <v/>
      </c>
      <c r="H274" s="119" t="str">
        <f t="shared" si="22"/>
        <v/>
      </c>
      <c r="I274" s="122" t="str">
        <f t="shared" si="23"/>
        <v/>
      </c>
    </row>
    <row r="275" spans="2:9" ht="15.75" x14ac:dyDescent="0.25">
      <c r="B275" s="117" t="str">
        <f t="shared" si="24"/>
        <v/>
      </c>
      <c r="C275" s="118" t="str">
        <f t="shared" si="19"/>
        <v/>
      </c>
      <c r="D275" s="119" t="str">
        <f t="shared" si="20"/>
        <v/>
      </c>
      <c r="E275" s="120">
        <f>IFERROR(IF(I274-D275&lt;$E$13,0,IF(B275=$E$15,$E$13,IF(B275&lt;$E$15,0,IF(MOD(B275-$E$15,$E$19)=0,$E$13,0)))),0)</f>
        <v>0</v>
      </c>
      <c r="F275" s="121"/>
      <c r="G275" s="119" t="str">
        <f t="shared" si="21"/>
        <v/>
      </c>
      <c r="H275" s="119" t="str">
        <f t="shared" si="22"/>
        <v/>
      </c>
      <c r="I275" s="122" t="str">
        <f t="shared" si="23"/>
        <v/>
      </c>
    </row>
    <row r="276" spans="2:9" ht="15.75" x14ac:dyDescent="0.25">
      <c r="B276" s="117" t="str">
        <f t="shared" si="24"/>
        <v/>
      </c>
      <c r="C276" s="118" t="str">
        <f t="shared" si="19"/>
        <v/>
      </c>
      <c r="D276" s="119" t="str">
        <f t="shared" si="20"/>
        <v/>
      </c>
      <c r="E276" s="120">
        <f>IFERROR(IF(I275-D276&lt;$E$13,0,IF(B276=$E$15,$E$13,IF(B276&lt;$E$15,0,IF(MOD(B276-$E$15,$E$19)=0,$E$13,0)))),0)</f>
        <v>0</v>
      </c>
      <c r="F276" s="121"/>
      <c r="G276" s="119" t="str">
        <f t="shared" si="21"/>
        <v/>
      </c>
      <c r="H276" s="119" t="str">
        <f t="shared" si="22"/>
        <v/>
      </c>
      <c r="I276" s="122" t="str">
        <f t="shared" si="23"/>
        <v/>
      </c>
    </row>
    <row r="277" spans="2:9" ht="15.75" x14ac:dyDescent="0.25">
      <c r="B277" s="117" t="str">
        <f t="shared" si="24"/>
        <v/>
      </c>
      <c r="C277" s="118" t="str">
        <f t="shared" si="19"/>
        <v/>
      </c>
      <c r="D277" s="119" t="str">
        <f t="shared" si="20"/>
        <v/>
      </c>
      <c r="E277" s="120">
        <f>IFERROR(IF(I276-D277&lt;$E$13,0,IF(B277=$E$15,$E$13,IF(B277&lt;$E$15,0,IF(MOD(B277-$E$15,$E$19)=0,$E$13,0)))),0)</f>
        <v>0</v>
      </c>
      <c r="F277" s="121"/>
      <c r="G277" s="119" t="str">
        <f t="shared" si="21"/>
        <v/>
      </c>
      <c r="H277" s="119" t="str">
        <f t="shared" si="22"/>
        <v/>
      </c>
      <c r="I277" s="122" t="str">
        <f t="shared" si="23"/>
        <v/>
      </c>
    </row>
    <row r="278" spans="2:9" ht="15.75" x14ac:dyDescent="0.25">
      <c r="B278" s="117" t="str">
        <f t="shared" si="24"/>
        <v/>
      </c>
      <c r="C278" s="118" t="str">
        <f t="shared" si="19"/>
        <v/>
      </c>
      <c r="D278" s="119" t="str">
        <f t="shared" si="20"/>
        <v/>
      </c>
      <c r="E278" s="120">
        <f>IFERROR(IF(I277-D278&lt;$E$13,0,IF(B278=$E$15,$E$13,IF(B278&lt;$E$15,0,IF(MOD(B278-$E$15,$E$19)=0,$E$13,0)))),0)</f>
        <v>0</v>
      </c>
      <c r="F278" s="121"/>
      <c r="G278" s="119" t="str">
        <f t="shared" si="21"/>
        <v/>
      </c>
      <c r="H278" s="119" t="str">
        <f t="shared" si="22"/>
        <v/>
      </c>
      <c r="I278" s="122" t="str">
        <f t="shared" si="23"/>
        <v/>
      </c>
    </row>
    <row r="279" spans="2:9" ht="15.75" x14ac:dyDescent="0.25">
      <c r="B279" s="117" t="str">
        <f t="shared" si="24"/>
        <v/>
      </c>
      <c r="C279" s="118" t="str">
        <f t="shared" si="19"/>
        <v/>
      </c>
      <c r="D279" s="119" t="str">
        <f t="shared" si="20"/>
        <v/>
      </c>
      <c r="E279" s="120">
        <f>IFERROR(IF(I278-D279&lt;$E$13,0,IF(B279=$E$15,$E$13,IF(B279&lt;$E$15,0,IF(MOD(B279-$E$15,$E$19)=0,$E$13,0)))),0)</f>
        <v>0</v>
      </c>
      <c r="F279" s="121"/>
      <c r="G279" s="119" t="str">
        <f t="shared" si="21"/>
        <v/>
      </c>
      <c r="H279" s="119" t="str">
        <f t="shared" si="22"/>
        <v/>
      </c>
      <c r="I279" s="122" t="str">
        <f t="shared" si="23"/>
        <v/>
      </c>
    </row>
    <row r="280" spans="2:9" ht="15.75" x14ac:dyDescent="0.25">
      <c r="B280" s="117" t="str">
        <f t="shared" si="24"/>
        <v/>
      </c>
      <c r="C280" s="118" t="str">
        <f t="shared" si="19"/>
        <v/>
      </c>
      <c r="D280" s="119" t="str">
        <f t="shared" si="20"/>
        <v/>
      </c>
      <c r="E280" s="120">
        <f>IFERROR(IF(I279-D280&lt;$E$13,0,IF(B280=$E$15,$E$13,IF(B280&lt;$E$15,0,IF(MOD(B280-$E$15,$E$19)=0,$E$13,0)))),0)</f>
        <v>0</v>
      </c>
      <c r="F280" s="121"/>
      <c r="G280" s="119" t="str">
        <f t="shared" si="21"/>
        <v/>
      </c>
      <c r="H280" s="119" t="str">
        <f t="shared" si="22"/>
        <v/>
      </c>
      <c r="I280" s="122" t="str">
        <f t="shared" si="23"/>
        <v/>
      </c>
    </row>
    <row r="281" spans="2:9" ht="15.75" x14ac:dyDescent="0.25">
      <c r="B281" s="117" t="str">
        <f t="shared" si="24"/>
        <v/>
      </c>
      <c r="C281" s="118" t="str">
        <f t="shared" ref="C281:C344" si="25">IF(B281="","",IF(OR(payment_frequency="Weekly",payment_frequency="Bi-weekly",payment_frequency="Semi-monthly"),first_payment_date+B281*VLOOKUP(payment_frequency,periodic_table,2,0),EDATE(first_payment_date,B281*VLOOKUP(payment_frequency,periodic_table,2,0))))</f>
        <v/>
      </c>
      <c r="D281" s="119" t="str">
        <f t="shared" ref="D281:D344" si="26">IF(B281="","",IF(I280&lt;payment,I280*(1+rate),payment))</f>
        <v/>
      </c>
      <c r="E281" s="120">
        <f>IFERROR(IF(I280-D281&lt;$E$13,0,IF(B281=$E$15,$E$13,IF(B281&lt;$E$15,0,IF(MOD(B281-$E$15,$E$19)=0,$E$13,0)))),0)</f>
        <v>0</v>
      </c>
      <c r="F281" s="121"/>
      <c r="G281" s="119" t="str">
        <f t="shared" ref="G281:G344" si="27">IF(AND(payment_type=1,B281=1),0,IF(B281="","",I280*rate))</f>
        <v/>
      </c>
      <c r="H281" s="119" t="str">
        <f t="shared" si="22"/>
        <v/>
      </c>
      <c r="I281" s="122" t="str">
        <f t="shared" si="23"/>
        <v/>
      </c>
    </row>
    <row r="282" spans="2:9" ht="15.75" x14ac:dyDescent="0.25">
      <c r="B282" s="117" t="str">
        <f t="shared" si="24"/>
        <v/>
      </c>
      <c r="C282" s="118" t="str">
        <f t="shared" si="25"/>
        <v/>
      </c>
      <c r="D282" s="119" t="str">
        <f t="shared" si="26"/>
        <v/>
      </c>
      <c r="E282" s="120">
        <f>IFERROR(IF(I281-D282&lt;$E$13,0,IF(B282=$E$15,$E$13,IF(B282&lt;$E$15,0,IF(MOD(B282-$E$15,$E$19)=0,$E$13,0)))),0)</f>
        <v>0</v>
      </c>
      <c r="F282" s="121"/>
      <c r="G282" s="119" t="str">
        <f t="shared" si="27"/>
        <v/>
      </c>
      <c r="H282" s="119" t="str">
        <f t="shared" ref="H282:H345" si="28">IF(B282="","",D282-G282+E282+F282)</f>
        <v/>
      </c>
      <c r="I282" s="122" t="str">
        <f t="shared" ref="I282:I345" si="29">IFERROR(IF(H282&lt;=0,"",I281-H282),"")</f>
        <v/>
      </c>
    </row>
    <row r="283" spans="2:9" ht="15.75" x14ac:dyDescent="0.25">
      <c r="B283" s="117" t="str">
        <f t="shared" si="24"/>
        <v/>
      </c>
      <c r="C283" s="118" t="str">
        <f t="shared" si="25"/>
        <v/>
      </c>
      <c r="D283" s="119" t="str">
        <f t="shared" si="26"/>
        <v/>
      </c>
      <c r="E283" s="120">
        <f>IFERROR(IF(I282-D283&lt;$E$13,0,IF(B283=$E$15,$E$13,IF(B283&lt;$E$15,0,IF(MOD(B283-$E$15,$E$19)=0,$E$13,0)))),0)</f>
        <v>0</v>
      </c>
      <c r="F283" s="121"/>
      <c r="G283" s="119" t="str">
        <f t="shared" si="27"/>
        <v/>
      </c>
      <c r="H283" s="119" t="str">
        <f t="shared" si="28"/>
        <v/>
      </c>
      <c r="I283" s="122" t="str">
        <f t="shared" si="29"/>
        <v/>
      </c>
    </row>
    <row r="284" spans="2:9" ht="15.75" x14ac:dyDescent="0.25">
      <c r="B284" s="117" t="str">
        <f t="shared" si="24"/>
        <v/>
      </c>
      <c r="C284" s="118" t="str">
        <f t="shared" si="25"/>
        <v/>
      </c>
      <c r="D284" s="119" t="str">
        <f t="shared" si="26"/>
        <v/>
      </c>
      <c r="E284" s="120">
        <f>IFERROR(IF(I283-D284&lt;$E$13,0,IF(B284=$E$15,$E$13,IF(B284&lt;$E$15,0,IF(MOD(B284-$E$15,$E$19)=0,$E$13,0)))),0)</f>
        <v>0</v>
      </c>
      <c r="F284" s="121"/>
      <c r="G284" s="119" t="str">
        <f t="shared" si="27"/>
        <v/>
      </c>
      <c r="H284" s="119" t="str">
        <f t="shared" si="28"/>
        <v/>
      </c>
      <c r="I284" s="122" t="str">
        <f t="shared" si="29"/>
        <v/>
      </c>
    </row>
    <row r="285" spans="2:9" ht="15.75" x14ac:dyDescent="0.25">
      <c r="B285" s="117" t="str">
        <f t="shared" si="24"/>
        <v/>
      </c>
      <c r="C285" s="118" t="str">
        <f t="shared" si="25"/>
        <v/>
      </c>
      <c r="D285" s="119" t="str">
        <f t="shared" si="26"/>
        <v/>
      </c>
      <c r="E285" s="120">
        <f>IFERROR(IF(I284-D285&lt;$E$13,0,IF(B285=$E$15,$E$13,IF(B285&lt;$E$15,0,IF(MOD(B285-$E$15,$E$19)=0,$E$13,0)))),0)</f>
        <v>0</v>
      </c>
      <c r="F285" s="121"/>
      <c r="G285" s="119" t="str">
        <f t="shared" si="27"/>
        <v/>
      </c>
      <c r="H285" s="119" t="str">
        <f t="shared" si="28"/>
        <v/>
      </c>
      <c r="I285" s="122" t="str">
        <f t="shared" si="29"/>
        <v/>
      </c>
    </row>
    <row r="286" spans="2:9" ht="15.75" x14ac:dyDescent="0.25">
      <c r="B286" s="117" t="str">
        <f t="shared" si="24"/>
        <v/>
      </c>
      <c r="C286" s="118" t="str">
        <f t="shared" si="25"/>
        <v/>
      </c>
      <c r="D286" s="119" t="str">
        <f t="shared" si="26"/>
        <v/>
      </c>
      <c r="E286" s="120">
        <f>IFERROR(IF(I285-D286&lt;$E$13,0,IF(B286=$E$15,$E$13,IF(B286&lt;$E$15,0,IF(MOD(B286-$E$15,$E$19)=0,$E$13,0)))),0)</f>
        <v>0</v>
      </c>
      <c r="F286" s="121"/>
      <c r="G286" s="119" t="str">
        <f t="shared" si="27"/>
        <v/>
      </c>
      <c r="H286" s="119" t="str">
        <f t="shared" si="28"/>
        <v/>
      </c>
      <c r="I286" s="122" t="str">
        <f t="shared" si="29"/>
        <v/>
      </c>
    </row>
    <row r="287" spans="2:9" ht="15.75" x14ac:dyDescent="0.25">
      <c r="B287" s="117" t="str">
        <f t="shared" si="24"/>
        <v/>
      </c>
      <c r="C287" s="118" t="str">
        <f t="shared" si="25"/>
        <v/>
      </c>
      <c r="D287" s="119" t="str">
        <f t="shared" si="26"/>
        <v/>
      </c>
      <c r="E287" s="120">
        <f>IFERROR(IF(I286-D287&lt;$E$13,0,IF(B287=$E$15,$E$13,IF(B287&lt;$E$15,0,IF(MOD(B287-$E$15,$E$19)=0,$E$13,0)))),0)</f>
        <v>0</v>
      </c>
      <c r="F287" s="121"/>
      <c r="G287" s="119" t="str">
        <f t="shared" si="27"/>
        <v/>
      </c>
      <c r="H287" s="119" t="str">
        <f t="shared" si="28"/>
        <v/>
      </c>
      <c r="I287" s="122" t="str">
        <f t="shared" si="29"/>
        <v/>
      </c>
    </row>
    <row r="288" spans="2:9" ht="15.75" x14ac:dyDescent="0.25">
      <c r="B288" s="117" t="str">
        <f t="shared" si="24"/>
        <v/>
      </c>
      <c r="C288" s="118" t="str">
        <f t="shared" si="25"/>
        <v/>
      </c>
      <c r="D288" s="119" t="str">
        <f t="shared" si="26"/>
        <v/>
      </c>
      <c r="E288" s="120">
        <f>IFERROR(IF(I287-D288&lt;$E$13,0,IF(B288=$E$15,$E$13,IF(B288&lt;$E$15,0,IF(MOD(B288-$E$15,$E$19)=0,$E$13,0)))),0)</f>
        <v>0</v>
      </c>
      <c r="F288" s="121"/>
      <c r="G288" s="119" t="str">
        <f t="shared" si="27"/>
        <v/>
      </c>
      <c r="H288" s="119" t="str">
        <f t="shared" si="28"/>
        <v/>
      </c>
      <c r="I288" s="122" t="str">
        <f t="shared" si="29"/>
        <v/>
      </c>
    </row>
    <row r="289" spans="2:9" ht="15.75" x14ac:dyDescent="0.25">
      <c r="B289" s="117" t="str">
        <f t="shared" si="24"/>
        <v/>
      </c>
      <c r="C289" s="118" t="str">
        <f t="shared" si="25"/>
        <v/>
      </c>
      <c r="D289" s="119" t="str">
        <f t="shared" si="26"/>
        <v/>
      </c>
      <c r="E289" s="120">
        <f>IFERROR(IF(I288-D289&lt;$E$13,0,IF(B289=$E$15,$E$13,IF(B289&lt;$E$15,0,IF(MOD(B289-$E$15,$E$19)=0,$E$13,0)))),0)</f>
        <v>0</v>
      </c>
      <c r="F289" s="121"/>
      <c r="G289" s="119" t="str">
        <f t="shared" si="27"/>
        <v/>
      </c>
      <c r="H289" s="119" t="str">
        <f t="shared" si="28"/>
        <v/>
      </c>
      <c r="I289" s="122" t="str">
        <f t="shared" si="29"/>
        <v/>
      </c>
    </row>
    <row r="290" spans="2:9" ht="15.75" x14ac:dyDescent="0.25">
      <c r="B290" s="117" t="str">
        <f t="shared" si="24"/>
        <v/>
      </c>
      <c r="C290" s="118" t="str">
        <f t="shared" si="25"/>
        <v/>
      </c>
      <c r="D290" s="119" t="str">
        <f t="shared" si="26"/>
        <v/>
      </c>
      <c r="E290" s="120">
        <f>IFERROR(IF(I289-D290&lt;$E$13,0,IF(B290=$E$15,$E$13,IF(B290&lt;$E$15,0,IF(MOD(B290-$E$15,$E$19)=0,$E$13,0)))),0)</f>
        <v>0</v>
      </c>
      <c r="F290" s="121"/>
      <c r="G290" s="119" t="str">
        <f t="shared" si="27"/>
        <v/>
      </c>
      <c r="H290" s="119" t="str">
        <f t="shared" si="28"/>
        <v/>
      </c>
      <c r="I290" s="122" t="str">
        <f t="shared" si="29"/>
        <v/>
      </c>
    </row>
    <row r="291" spans="2:9" ht="15.75" x14ac:dyDescent="0.25">
      <c r="B291" s="117" t="str">
        <f t="shared" si="24"/>
        <v/>
      </c>
      <c r="C291" s="118" t="str">
        <f t="shared" si="25"/>
        <v/>
      </c>
      <c r="D291" s="119" t="str">
        <f t="shared" si="26"/>
        <v/>
      </c>
      <c r="E291" s="120">
        <f>IFERROR(IF(I290-D291&lt;$E$13,0,IF(B291=$E$15,$E$13,IF(B291&lt;$E$15,0,IF(MOD(B291-$E$15,$E$19)=0,$E$13,0)))),0)</f>
        <v>0</v>
      </c>
      <c r="F291" s="121"/>
      <c r="G291" s="119" t="str">
        <f t="shared" si="27"/>
        <v/>
      </c>
      <c r="H291" s="119" t="str">
        <f t="shared" si="28"/>
        <v/>
      </c>
      <c r="I291" s="122" t="str">
        <f t="shared" si="29"/>
        <v/>
      </c>
    </row>
    <row r="292" spans="2:9" ht="15.75" x14ac:dyDescent="0.25">
      <c r="B292" s="117" t="str">
        <f t="shared" si="24"/>
        <v/>
      </c>
      <c r="C292" s="118" t="str">
        <f t="shared" si="25"/>
        <v/>
      </c>
      <c r="D292" s="119" t="str">
        <f t="shared" si="26"/>
        <v/>
      </c>
      <c r="E292" s="120">
        <f>IFERROR(IF(I291-D292&lt;$E$13,0,IF(B292=$E$15,$E$13,IF(B292&lt;$E$15,0,IF(MOD(B292-$E$15,$E$19)=0,$E$13,0)))),0)</f>
        <v>0</v>
      </c>
      <c r="F292" s="121"/>
      <c r="G292" s="119" t="str">
        <f t="shared" si="27"/>
        <v/>
      </c>
      <c r="H292" s="119" t="str">
        <f t="shared" si="28"/>
        <v/>
      </c>
      <c r="I292" s="122" t="str">
        <f t="shared" si="29"/>
        <v/>
      </c>
    </row>
    <row r="293" spans="2:9" ht="15.75" x14ac:dyDescent="0.25">
      <c r="B293" s="117" t="str">
        <f t="shared" si="24"/>
        <v/>
      </c>
      <c r="C293" s="118" t="str">
        <f t="shared" si="25"/>
        <v/>
      </c>
      <c r="D293" s="119" t="str">
        <f t="shared" si="26"/>
        <v/>
      </c>
      <c r="E293" s="120">
        <f>IFERROR(IF(I292-D293&lt;$E$13,0,IF(B293=$E$15,$E$13,IF(B293&lt;$E$15,0,IF(MOD(B293-$E$15,$E$19)=0,$E$13,0)))),0)</f>
        <v>0</v>
      </c>
      <c r="F293" s="121"/>
      <c r="G293" s="119" t="str">
        <f t="shared" si="27"/>
        <v/>
      </c>
      <c r="H293" s="119" t="str">
        <f t="shared" si="28"/>
        <v/>
      </c>
      <c r="I293" s="122" t="str">
        <f t="shared" si="29"/>
        <v/>
      </c>
    </row>
    <row r="294" spans="2:9" ht="15.75" x14ac:dyDescent="0.25">
      <c r="B294" s="117" t="str">
        <f t="shared" si="24"/>
        <v/>
      </c>
      <c r="C294" s="118" t="str">
        <f t="shared" si="25"/>
        <v/>
      </c>
      <c r="D294" s="119" t="str">
        <f t="shared" si="26"/>
        <v/>
      </c>
      <c r="E294" s="120">
        <f>IFERROR(IF(I293-D294&lt;$E$13,0,IF(B294=$E$15,$E$13,IF(B294&lt;$E$15,0,IF(MOD(B294-$E$15,$E$19)=0,$E$13,0)))),0)</f>
        <v>0</v>
      </c>
      <c r="F294" s="121"/>
      <c r="G294" s="119" t="str">
        <f t="shared" si="27"/>
        <v/>
      </c>
      <c r="H294" s="119" t="str">
        <f t="shared" si="28"/>
        <v/>
      </c>
      <c r="I294" s="122" t="str">
        <f t="shared" si="29"/>
        <v/>
      </c>
    </row>
    <row r="295" spans="2:9" ht="15.75" x14ac:dyDescent="0.25">
      <c r="B295" s="117" t="str">
        <f t="shared" si="24"/>
        <v/>
      </c>
      <c r="C295" s="118" t="str">
        <f t="shared" si="25"/>
        <v/>
      </c>
      <c r="D295" s="119" t="str">
        <f t="shared" si="26"/>
        <v/>
      </c>
      <c r="E295" s="120">
        <f>IFERROR(IF(I294-D295&lt;$E$13,0,IF(B295=$E$15,$E$13,IF(B295&lt;$E$15,0,IF(MOD(B295-$E$15,$E$19)=0,$E$13,0)))),0)</f>
        <v>0</v>
      </c>
      <c r="F295" s="121"/>
      <c r="G295" s="119" t="str">
        <f t="shared" si="27"/>
        <v/>
      </c>
      <c r="H295" s="119" t="str">
        <f t="shared" si="28"/>
        <v/>
      </c>
      <c r="I295" s="122" t="str">
        <f t="shared" si="29"/>
        <v/>
      </c>
    </row>
    <row r="296" spans="2:9" ht="15.75" x14ac:dyDescent="0.25">
      <c r="B296" s="117" t="str">
        <f t="shared" si="24"/>
        <v/>
      </c>
      <c r="C296" s="118" t="str">
        <f t="shared" si="25"/>
        <v/>
      </c>
      <c r="D296" s="119" t="str">
        <f t="shared" si="26"/>
        <v/>
      </c>
      <c r="E296" s="120">
        <f>IFERROR(IF(I295-D296&lt;$E$13,0,IF(B296=$E$15,$E$13,IF(B296&lt;$E$15,0,IF(MOD(B296-$E$15,$E$19)=0,$E$13,0)))),0)</f>
        <v>0</v>
      </c>
      <c r="F296" s="121"/>
      <c r="G296" s="119" t="str">
        <f t="shared" si="27"/>
        <v/>
      </c>
      <c r="H296" s="119" t="str">
        <f t="shared" si="28"/>
        <v/>
      </c>
      <c r="I296" s="122" t="str">
        <f t="shared" si="29"/>
        <v/>
      </c>
    </row>
    <row r="297" spans="2:9" ht="15.75" x14ac:dyDescent="0.25">
      <c r="B297" s="117" t="str">
        <f t="shared" si="24"/>
        <v/>
      </c>
      <c r="C297" s="118" t="str">
        <f t="shared" si="25"/>
        <v/>
      </c>
      <c r="D297" s="119" t="str">
        <f t="shared" si="26"/>
        <v/>
      </c>
      <c r="E297" s="120">
        <f>IFERROR(IF(I296-D297&lt;$E$13,0,IF(B297=$E$15,$E$13,IF(B297&lt;$E$15,0,IF(MOD(B297-$E$15,$E$19)=0,$E$13,0)))),0)</f>
        <v>0</v>
      </c>
      <c r="F297" s="121"/>
      <c r="G297" s="119" t="str">
        <f t="shared" si="27"/>
        <v/>
      </c>
      <c r="H297" s="119" t="str">
        <f t="shared" si="28"/>
        <v/>
      </c>
      <c r="I297" s="122" t="str">
        <f t="shared" si="29"/>
        <v/>
      </c>
    </row>
    <row r="298" spans="2:9" ht="15.75" x14ac:dyDescent="0.25">
      <c r="B298" s="117" t="str">
        <f t="shared" si="24"/>
        <v/>
      </c>
      <c r="C298" s="118" t="str">
        <f t="shared" si="25"/>
        <v/>
      </c>
      <c r="D298" s="119" t="str">
        <f t="shared" si="26"/>
        <v/>
      </c>
      <c r="E298" s="120">
        <f>IFERROR(IF(I297-D298&lt;$E$13,0,IF(B298=$E$15,$E$13,IF(B298&lt;$E$15,0,IF(MOD(B298-$E$15,$E$19)=0,$E$13,0)))),0)</f>
        <v>0</v>
      </c>
      <c r="F298" s="121"/>
      <c r="G298" s="119" t="str">
        <f t="shared" si="27"/>
        <v/>
      </c>
      <c r="H298" s="119" t="str">
        <f t="shared" si="28"/>
        <v/>
      </c>
      <c r="I298" s="122" t="str">
        <f t="shared" si="29"/>
        <v/>
      </c>
    </row>
    <row r="299" spans="2:9" ht="15.75" x14ac:dyDescent="0.25">
      <c r="B299" s="117" t="str">
        <f t="shared" si="24"/>
        <v/>
      </c>
      <c r="C299" s="118" t="str">
        <f t="shared" si="25"/>
        <v/>
      </c>
      <c r="D299" s="119" t="str">
        <f t="shared" si="26"/>
        <v/>
      </c>
      <c r="E299" s="120">
        <f>IFERROR(IF(I298-D299&lt;$E$13,0,IF(B299=$E$15,$E$13,IF(B299&lt;$E$15,0,IF(MOD(B299-$E$15,$E$19)=0,$E$13,0)))),0)</f>
        <v>0</v>
      </c>
      <c r="F299" s="121"/>
      <c r="G299" s="119" t="str">
        <f t="shared" si="27"/>
        <v/>
      </c>
      <c r="H299" s="119" t="str">
        <f t="shared" si="28"/>
        <v/>
      </c>
      <c r="I299" s="122" t="str">
        <f t="shared" si="29"/>
        <v/>
      </c>
    </row>
    <row r="300" spans="2:9" ht="15.75" x14ac:dyDescent="0.25">
      <c r="B300" s="117" t="str">
        <f t="shared" si="24"/>
        <v/>
      </c>
      <c r="C300" s="118" t="str">
        <f t="shared" si="25"/>
        <v/>
      </c>
      <c r="D300" s="119" t="str">
        <f t="shared" si="26"/>
        <v/>
      </c>
      <c r="E300" s="120">
        <f>IFERROR(IF(I299-D300&lt;$E$13,0,IF(B300=$E$15,$E$13,IF(B300&lt;$E$15,0,IF(MOD(B300-$E$15,$E$19)=0,$E$13,0)))),0)</f>
        <v>0</v>
      </c>
      <c r="F300" s="121"/>
      <c r="G300" s="119" t="str">
        <f t="shared" si="27"/>
        <v/>
      </c>
      <c r="H300" s="119" t="str">
        <f t="shared" si="28"/>
        <v/>
      </c>
      <c r="I300" s="122" t="str">
        <f t="shared" si="29"/>
        <v/>
      </c>
    </row>
    <row r="301" spans="2:9" ht="15.75" x14ac:dyDescent="0.25">
      <c r="B301" s="117" t="str">
        <f t="shared" si="24"/>
        <v/>
      </c>
      <c r="C301" s="118" t="str">
        <f t="shared" si="25"/>
        <v/>
      </c>
      <c r="D301" s="119" t="str">
        <f t="shared" si="26"/>
        <v/>
      </c>
      <c r="E301" s="120">
        <f>IFERROR(IF(I300-D301&lt;$E$13,0,IF(B301=$E$15,$E$13,IF(B301&lt;$E$15,0,IF(MOD(B301-$E$15,$E$19)=0,$E$13,0)))),0)</f>
        <v>0</v>
      </c>
      <c r="F301" s="121"/>
      <c r="G301" s="119" t="str">
        <f t="shared" si="27"/>
        <v/>
      </c>
      <c r="H301" s="119" t="str">
        <f t="shared" si="28"/>
        <v/>
      </c>
      <c r="I301" s="122" t="str">
        <f t="shared" si="29"/>
        <v/>
      </c>
    </row>
    <row r="302" spans="2:9" ht="15.75" x14ac:dyDescent="0.25">
      <c r="B302" s="117" t="str">
        <f t="shared" si="24"/>
        <v/>
      </c>
      <c r="C302" s="118" t="str">
        <f t="shared" si="25"/>
        <v/>
      </c>
      <c r="D302" s="119" t="str">
        <f t="shared" si="26"/>
        <v/>
      </c>
      <c r="E302" s="120">
        <f>IFERROR(IF(I301-D302&lt;$E$13,0,IF(B302=$E$15,$E$13,IF(B302&lt;$E$15,0,IF(MOD(B302-$E$15,$E$19)=0,$E$13,0)))),0)</f>
        <v>0</v>
      </c>
      <c r="F302" s="121"/>
      <c r="G302" s="119" t="str">
        <f t="shared" si="27"/>
        <v/>
      </c>
      <c r="H302" s="119" t="str">
        <f t="shared" si="28"/>
        <v/>
      </c>
      <c r="I302" s="122" t="str">
        <f t="shared" si="29"/>
        <v/>
      </c>
    </row>
    <row r="303" spans="2:9" ht="15.75" x14ac:dyDescent="0.25">
      <c r="B303" s="117" t="str">
        <f t="shared" si="24"/>
        <v/>
      </c>
      <c r="C303" s="118" t="str">
        <f t="shared" si="25"/>
        <v/>
      </c>
      <c r="D303" s="119" t="str">
        <f t="shared" si="26"/>
        <v/>
      </c>
      <c r="E303" s="120">
        <f>IFERROR(IF(I302-D303&lt;$E$13,0,IF(B303=$E$15,$E$13,IF(B303&lt;$E$15,0,IF(MOD(B303-$E$15,$E$19)=0,$E$13,0)))),0)</f>
        <v>0</v>
      </c>
      <c r="F303" s="121"/>
      <c r="G303" s="119" t="str">
        <f t="shared" si="27"/>
        <v/>
      </c>
      <c r="H303" s="119" t="str">
        <f t="shared" si="28"/>
        <v/>
      </c>
      <c r="I303" s="122" t="str">
        <f t="shared" si="29"/>
        <v/>
      </c>
    </row>
    <row r="304" spans="2:9" ht="15.75" x14ac:dyDescent="0.25">
      <c r="B304" s="117" t="str">
        <f t="shared" ref="B304:B367" si="30">IFERROR(IF(I303&lt;=0,"",B303+1),"")</f>
        <v/>
      </c>
      <c r="C304" s="118" t="str">
        <f t="shared" si="25"/>
        <v/>
      </c>
      <c r="D304" s="119" t="str">
        <f t="shared" si="26"/>
        <v/>
      </c>
      <c r="E304" s="120">
        <f>IFERROR(IF(I303-D304&lt;$E$13,0,IF(B304=$E$15,$E$13,IF(B304&lt;$E$15,0,IF(MOD(B304-$E$15,$E$19)=0,$E$13,0)))),0)</f>
        <v>0</v>
      </c>
      <c r="F304" s="121"/>
      <c r="G304" s="119" t="str">
        <f t="shared" si="27"/>
        <v/>
      </c>
      <c r="H304" s="119" t="str">
        <f t="shared" si="28"/>
        <v/>
      </c>
      <c r="I304" s="122" t="str">
        <f t="shared" si="29"/>
        <v/>
      </c>
    </row>
    <row r="305" spans="2:9" ht="15.75" x14ac:dyDescent="0.25">
      <c r="B305" s="117" t="str">
        <f t="shared" si="30"/>
        <v/>
      </c>
      <c r="C305" s="118" t="str">
        <f t="shared" si="25"/>
        <v/>
      </c>
      <c r="D305" s="119" t="str">
        <f t="shared" si="26"/>
        <v/>
      </c>
      <c r="E305" s="120">
        <f>IFERROR(IF(I304-D305&lt;$E$13,0,IF(B305=$E$15,$E$13,IF(B305&lt;$E$15,0,IF(MOD(B305-$E$15,$E$19)=0,$E$13,0)))),0)</f>
        <v>0</v>
      </c>
      <c r="F305" s="121"/>
      <c r="G305" s="119" t="str">
        <f t="shared" si="27"/>
        <v/>
      </c>
      <c r="H305" s="119" t="str">
        <f t="shared" si="28"/>
        <v/>
      </c>
      <c r="I305" s="122" t="str">
        <f t="shared" si="29"/>
        <v/>
      </c>
    </row>
    <row r="306" spans="2:9" ht="15.75" x14ac:dyDescent="0.25">
      <c r="B306" s="117" t="str">
        <f t="shared" si="30"/>
        <v/>
      </c>
      <c r="C306" s="118" t="str">
        <f t="shared" si="25"/>
        <v/>
      </c>
      <c r="D306" s="119" t="str">
        <f t="shared" si="26"/>
        <v/>
      </c>
      <c r="E306" s="120">
        <f>IFERROR(IF(I305-D306&lt;$E$13,0,IF(B306=$E$15,$E$13,IF(B306&lt;$E$15,0,IF(MOD(B306-$E$15,$E$19)=0,$E$13,0)))),0)</f>
        <v>0</v>
      </c>
      <c r="F306" s="121"/>
      <c r="G306" s="119" t="str">
        <f t="shared" si="27"/>
        <v/>
      </c>
      <c r="H306" s="119" t="str">
        <f t="shared" si="28"/>
        <v/>
      </c>
      <c r="I306" s="122" t="str">
        <f t="shared" si="29"/>
        <v/>
      </c>
    </row>
    <row r="307" spans="2:9" ht="15.75" x14ac:dyDescent="0.25">
      <c r="B307" s="117" t="str">
        <f t="shared" si="30"/>
        <v/>
      </c>
      <c r="C307" s="118" t="str">
        <f t="shared" si="25"/>
        <v/>
      </c>
      <c r="D307" s="119" t="str">
        <f t="shared" si="26"/>
        <v/>
      </c>
      <c r="E307" s="120">
        <f>IFERROR(IF(I306-D307&lt;$E$13,0,IF(B307=$E$15,$E$13,IF(B307&lt;$E$15,0,IF(MOD(B307-$E$15,$E$19)=0,$E$13,0)))),0)</f>
        <v>0</v>
      </c>
      <c r="F307" s="121"/>
      <c r="G307" s="119" t="str">
        <f t="shared" si="27"/>
        <v/>
      </c>
      <c r="H307" s="119" t="str">
        <f t="shared" si="28"/>
        <v/>
      </c>
      <c r="I307" s="122" t="str">
        <f t="shared" si="29"/>
        <v/>
      </c>
    </row>
    <row r="308" spans="2:9" ht="15.75" x14ac:dyDescent="0.25">
      <c r="B308" s="117" t="str">
        <f t="shared" si="30"/>
        <v/>
      </c>
      <c r="C308" s="118" t="str">
        <f t="shared" si="25"/>
        <v/>
      </c>
      <c r="D308" s="119" t="str">
        <f t="shared" si="26"/>
        <v/>
      </c>
      <c r="E308" s="120">
        <f>IFERROR(IF(I307-D308&lt;$E$13,0,IF(B308=$E$15,$E$13,IF(B308&lt;$E$15,0,IF(MOD(B308-$E$15,$E$19)=0,$E$13,0)))),0)</f>
        <v>0</v>
      </c>
      <c r="F308" s="121"/>
      <c r="G308" s="119" t="str">
        <f t="shared" si="27"/>
        <v/>
      </c>
      <c r="H308" s="119" t="str">
        <f t="shared" si="28"/>
        <v/>
      </c>
      <c r="I308" s="122" t="str">
        <f t="shared" si="29"/>
        <v/>
      </c>
    </row>
    <row r="309" spans="2:9" ht="15.75" x14ac:dyDescent="0.25">
      <c r="B309" s="117" t="str">
        <f t="shared" si="30"/>
        <v/>
      </c>
      <c r="C309" s="118" t="str">
        <f t="shared" si="25"/>
        <v/>
      </c>
      <c r="D309" s="119" t="str">
        <f t="shared" si="26"/>
        <v/>
      </c>
      <c r="E309" s="120">
        <f>IFERROR(IF(I308-D309&lt;$E$13,0,IF(B309=$E$15,$E$13,IF(B309&lt;$E$15,0,IF(MOD(B309-$E$15,$E$19)=0,$E$13,0)))),0)</f>
        <v>0</v>
      </c>
      <c r="F309" s="121"/>
      <c r="G309" s="119" t="str">
        <f t="shared" si="27"/>
        <v/>
      </c>
      <c r="H309" s="119" t="str">
        <f t="shared" si="28"/>
        <v/>
      </c>
      <c r="I309" s="122" t="str">
        <f t="shared" si="29"/>
        <v/>
      </c>
    </row>
    <row r="310" spans="2:9" ht="15.75" x14ac:dyDescent="0.25">
      <c r="B310" s="117" t="str">
        <f t="shared" si="30"/>
        <v/>
      </c>
      <c r="C310" s="118" t="str">
        <f t="shared" si="25"/>
        <v/>
      </c>
      <c r="D310" s="119" t="str">
        <f t="shared" si="26"/>
        <v/>
      </c>
      <c r="E310" s="120">
        <f>IFERROR(IF(I309-D310&lt;$E$13,0,IF(B310=$E$15,$E$13,IF(B310&lt;$E$15,0,IF(MOD(B310-$E$15,$E$19)=0,$E$13,0)))),0)</f>
        <v>0</v>
      </c>
      <c r="F310" s="121"/>
      <c r="G310" s="119" t="str">
        <f t="shared" si="27"/>
        <v/>
      </c>
      <c r="H310" s="119" t="str">
        <f t="shared" si="28"/>
        <v/>
      </c>
      <c r="I310" s="122" t="str">
        <f t="shared" si="29"/>
        <v/>
      </c>
    </row>
    <row r="311" spans="2:9" ht="15.75" x14ac:dyDescent="0.25">
      <c r="B311" s="117" t="str">
        <f t="shared" si="30"/>
        <v/>
      </c>
      <c r="C311" s="118" t="str">
        <f t="shared" si="25"/>
        <v/>
      </c>
      <c r="D311" s="119" t="str">
        <f t="shared" si="26"/>
        <v/>
      </c>
      <c r="E311" s="120">
        <f>IFERROR(IF(I310-D311&lt;$E$13,0,IF(B311=$E$15,$E$13,IF(B311&lt;$E$15,0,IF(MOD(B311-$E$15,$E$19)=0,$E$13,0)))),0)</f>
        <v>0</v>
      </c>
      <c r="F311" s="121"/>
      <c r="G311" s="119" t="str">
        <f t="shared" si="27"/>
        <v/>
      </c>
      <c r="H311" s="119" t="str">
        <f t="shared" si="28"/>
        <v/>
      </c>
      <c r="I311" s="122" t="str">
        <f t="shared" si="29"/>
        <v/>
      </c>
    </row>
    <row r="312" spans="2:9" ht="15.75" x14ac:dyDescent="0.25">
      <c r="B312" s="117" t="str">
        <f t="shared" si="30"/>
        <v/>
      </c>
      <c r="C312" s="118" t="str">
        <f t="shared" si="25"/>
        <v/>
      </c>
      <c r="D312" s="119" t="str">
        <f t="shared" si="26"/>
        <v/>
      </c>
      <c r="E312" s="120">
        <f>IFERROR(IF(I311-D312&lt;$E$13,0,IF(B312=$E$15,$E$13,IF(B312&lt;$E$15,0,IF(MOD(B312-$E$15,$E$19)=0,$E$13,0)))),0)</f>
        <v>0</v>
      </c>
      <c r="F312" s="121"/>
      <c r="G312" s="119" t="str">
        <f t="shared" si="27"/>
        <v/>
      </c>
      <c r="H312" s="119" t="str">
        <f t="shared" si="28"/>
        <v/>
      </c>
      <c r="I312" s="122" t="str">
        <f t="shared" si="29"/>
        <v/>
      </c>
    </row>
    <row r="313" spans="2:9" ht="15.75" x14ac:dyDescent="0.25">
      <c r="B313" s="117" t="str">
        <f t="shared" si="30"/>
        <v/>
      </c>
      <c r="C313" s="118" t="str">
        <f t="shared" si="25"/>
        <v/>
      </c>
      <c r="D313" s="119" t="str">
        <f t="shared" si="26"/>
        <v/>
      </c>
      <c r="E313" s="120">
        <f>IFERROR(IF(I312-D313&lt;$E$13,0,IF(B313=$E$15,$E$13,IF(B313&lt;$E$15,0,IF(MOD(B313-$E$15,$E$19)=0,$E$13,0)))),0)</f>
        <v>0</v>
      </c>
      <c r="F313" s="121"/>
      <c r="G313" s="119" t="str">
        <f t="shared" si="27"/>
        <v/>
      </c>
      <c r="H313" s="119" t="str">
        <f t="shared" si="28"/>
        <v/>
      </c>
      <c r="I313" s="122" t="str">
        <f t="shared" si="29"/>
        <v/>
      </c>
    </row>
    <row r="314" spans="2:9" ht="15.75" x14ac:dyDescent="0.25">
      <c r="B314" s="117" t="str">
        <f t="shared" si="30"/>
        <v/>
      </c>
      <c r="C314" s="118" t="str">
        <f t="shared" si="25"/>
        <v/>
      </c>
      <c r="D314" s="119" t="str">
        <f t="shared" si="26"/>
        <v/>
      </c>
      <c r="E314" s="120">
        <f>IFERROR(IF(I313-D314&lt;$E$13,0,IF(B314=$E$15,$E$13,IF(B314&lt;$E$15,0,IF(MOD(B314-$E$15,$E$19)=0,$E$13,0)))),0)</f>
        <v>0</v>
      </c>
      <c r="F314" s="121"/>
      <c r="G314" s="119" t="str">
        <f t="shared" si="27"/>
        <v/>
      </c>
      <c r="H314" s="119" t="str">
        <f t="shared" si="28"/>
        <v/>
      </c>
      <c r="I314" s="122" t="str">
        <f t="shared" si="29"/>
        <v/>
      </c>
    </row>
    <row r="315" spans="2:9" ht="15.75" x14ac:dyDescent="0.25">
      <c r="B315" s="117" t="str">
        <f t="shared" si="30"/>
        <v/>
      </c>
      <c r="C315" s="118" t="str">
        <f t="shared" si="25"/>
        <v/>
      </c>
      <c r="D315" s="119" t="str">
        <f t="shared" si="26"/>
        <v/>
      </c>
      <c r="E315" s="120">
        <f>IFERROR(IF(I314-D315&lt;$E$13,0,IF(B315=$E$15,$E$13,IF(B315&lt;$E$15,0,IF(MOD(B315-$E$15,$E$19)=0,$E$13,0)))),0)</f>
        <v>0</v>
      </c>
      <c r="F315" s="121"/>
      <c r="G315" s="119" t="str">
        <f t="shared" si="27"/>
        <v/>
      </c>
      <c r="H315" s="119" t="str">
        <f t="shared" si="28"/>
        <v/>
      </c>
      <c r="I315" s="122" t="str">
        <f t="shared" si="29"/>
        <v/>
      </c>
    </row>
    <row r="316" spans="2:9" ht="15.75" x14ac:dyDescent="0.25">
      <c r="B316" s="117" t="str">
        <f t="shared" si="30"/>
        <v/>
      </c>
      <c r="C316" s="118" t="str">
        <f t="shared" si="25"/>
        <v/>
      </c>
      <c r="D316" s="119" t="str">
        <f t="shared" si="26"/>
        <v/>
      </c>
      <c r="E316" s="120">
        <f>IFERROR(IF(I315-D316&lt;$E$13,0,IF(B316=$E$15,$E$13,IF(B316&lt;$E$15,0,IF(MOD(B316-$E$15,$E$19)=0,$E$13,0)))),0)</f>
        <v>0</v>
      </c>
      <c r="F316" s="121"/>
      <c r="G316" s="119" t="str">
        <f t="shared" si="27"/>
        <v/>
      </c>
      <c r="H316" s="119" t="str">
        <f t="shared" si="28"/>
        <v/>
      </c>
      <c r="I316" s="122" t="str">
        <f t="shared" si="29"/>
        <v/>
      </c>
    </row>
    <row r="317" spans="2:9" ht="15.75" x14ac:dyDescent="0.25">
      <c r="B317" s="117" t="str">
        <f t="shared" si="30"/>
        <v/>
      </c>
      <c r="C317" s="118" t="str">
        <f t="shared" si="25"/>
        <v/>
      </c>
      <c r="D317" s="119" t="str">
        <f t="shared" si="26"/>
        <v/>
      </c>
      <c r="E317" s="120">
        <f>IFERROR(IF(I316-D317&lt;$E$13,0,IF(B317=$E$15,$E$13,IF(B317&lt;$E$15,0,IF(MOD(B317-$E$15,$E$19)=0,$E$13,0)))),0)</f>
        <v>0</v>
      </c>
      <c r="F317" s="121"/>
      <c r="G317" s="119" t="str">
        <f t="shared" si="27"/>
        <v/>
      </c>
      <c r="H317" s="119" t="str">
        <f t="shared" si="28"/>
        <v/>
      </c>
      <c r="I317" s="122" t="str">
        <f t="shared" si="29"/>
        <v/>
      </c>
    </row>
    <row r="318" spans="2:9" ht="15.75" x14ac:dyDescent="0.25">
      <c r="B318" s="117" t="str">
        <f t="shared" si="30"/>
        <v/>
      </c>
      <c r="C318" s="118" t="str">
        <f t="shared" si="25"/>
        <v/>
      </c>
      <c r="D318" s="119" t="str">
        <f t="shared" si="26"/>
        <v/>
      </c>
      <c r="E318" s="120">
        <f>IFERROR(IF(I317-D318&lt;$E$13,0,IF(B318=$E$15,$E$13,IF(B318&lt;$E$15,0,IF(MOD(B318-$E$15,$E$19)=0,$E$13,0)))),0)</f>
        <v>0</v>
      </c>
      <c r="F318" s="121"/>
      <c r="G318" s="119" t="str">
        <f t="shared" si="27"/>
        <v/>
      </c>
      <c r="H318" s="119" t="str">
        <f t="shared" si="28"/>
        <v/>
      </c>
      <c r="I318" s="122" t="str">
        <f t="shared" si="29"/>
        <v/>
      </c>
    </row>
    <row r="319" spans="2:9" ht="15.75" x14ac:dyDescent="0.25">
      <c r="B319" s="117" t="str">
        <f t="shared" si="30"/>
        <v/>
      </c>
      <c r="C319" s="118" t="str">
        <f t="shared" si="25"/>
        <v/>
      </c>
      <c r="D319" s="119" t="str">
        <f t="shared" si="26"/>
        <v/>
      </c>
      <c r="E319" s="120">
        <f>IFERROR(IF(I318-D319&lt;$E$13,0,IF(B319=$E$15,$E$13,IF(B319&lt;$E$15,0,IF(MOD(B319-$E$15,$E$19)=0,$E$13,0)))),0)</f>
        <v>0</v>
      </c>
      <c r="F319" s="121"/>
      <c r="G319" s="119" t="str">
        <f t="shared" si="27"/>
        <v/>
      </c>
      <c r="H319" s="119" t="str">
        <f t="shared" si="28"/>
        <v/>
      </c>
      <c r="I319" s="122" t="str">
        <f t="shared" si="29"/>
        <v/>
      </c>
    </row>
    <row r="320" spans="2:9" ht="15.75" x14ac:dyDescent="0.25">
      <c r="B320" s="117" t="str">
        <f t="shared" si="30"/>
        <v/>
      </c>
      <c r="C320" s="118" t="str">
        <f t="shared" si="25"/>
        <v/>
      </c>
      <c r="D320" s="119" t="str">
        <f t="shared" si="26"/>
        <v/>
      </c>
      <c r="E320" s="120">
        <f>IFERROR(IF(I319-D320&lt;$E$13,0,IF(B320=$E$15,$E$13,IF(B320&lt;$E$15,0,IF(MOD(B320-$E$15,$E$19)=0,$E$13,0)))),0)</f>
        <v>0</v>
      </c>
      <c r="F320" s="121"/>
      <c r="G320" s="119" t="str">
        <f t="shared" si="27"/>
        <v/>
      </c>
      <c r="H320" s="119" t="str">
        <f t="shared" si="28"/>
        <v/>
      </c>
      <c r="I320" s="122" t="str">
        <f t="shared" si="29"/>
        <v/>
      </c>
    </row>
    <row r="321" spans="2:9" ht="15.75" x14ac:dyDescent="0.25">
      <c r="B321" s="117" t="str">
        <f t="shared" si="30"/>
        <v/>
      </c>
      <c r="C321" s="118" t="str">
        <f t="shared" si="25"/>
        <v/>
      </c>
      <c r="D321" s="119" t="str">
        <f t="shared" si="26"/>
        <v/>
      </c>
      <c r="E321" s="120">
        <f>IFERROR(IF(I320-D321&lt;$E$13,0,IF(B321=$E$15,$E$13,IF(B321&lt;$E$15,0,IF(MOD(B321-$E$15,$E$19)=0,$E$13,0)))),0)</f>
        <v>0</v>
      </c>
      <c r="F321" s="121"/>
      <c r="G321" s="119" t="str">
        <f t="shared" si="27"/>
        <v/>
      </c>
      <c r="H321" s="119" t="str">
        <f t="shared" si="28"/>
        <v/>
      </c>
      <c r="I321" s="122" t="str">
        <f t="shared" si="29"/>
        <v/>
      </c>
    </row>
    <row r="322" spans="2:9" ht="15.75" x14ac:dyDescent="0.25">
      <c r="B322" s="117" t="str">
        <f t="shared" si="30"/>
        <v/>
      </c>
      <c r="C322" s="118" t="str">
        <f t="shared" si="25"/>
        <v/>
      </c>
      <c r="D322" s="119" t="str">
        <f t="shared" si="26"/>
        <v/>
      </c>
      <c r="E322" s="120">
        <f>IFERROR(IF(I321-D322&lt;$E$13,0,IF(B322=$E$15,$E$13,IF(B322&lt;$E$15,0,IF(MOD(B322-$E$15,$E$19)=0,$E$13,0)))),0)</f>
        <v>0</v>
      </c>
      <c r="F322" s="121"/>
      <c r="G322" s="119" t="str">
        <f t="shared" si="27"/>
        <v/>
      </c>
      <c r="H322" s="119" t="str">
        <f t="shared" si="28"/>
        <v/>
      </c>
      <c r="I322" s="122" t="str">
        <f t="shared" si="29"/>
        <v/>
      </c>
    </row>
    <row r="323" spans="2:9" ht="15.75" x14ac:dyDescent="0.25">
      <c r="B323" s="117" t="str">
        <f t="shared" si="30"/>
        <v/>
      </c>
      <c r="C323" s="118" t="str">
        <f t="shared" si="25"/>
        <v/>
      </c>
      <c r="D323" s="119" t="str">
        <f t="shared" si="26"/>
        <v/>
      </c>
      <c r="E323" s="120">
        <f>IFERROR(IF(I322-D323&lt;$E$13,0,IF(B323=$E$15,$E$13,IF(B323&lt;$E$15,0,IF(MOD(B323-$E$15,$E$19)=0,$E$13,0)))),0)</f>
        <v>0</v>
      </c>
      <c r="F323" s="121"/>
      <c r="G323" s="119" t="str">
        <f t="shared" si="27"/>
        <v/>
      </c>
      <c r="H323" s="119" t="str">
        <f t="shared" si="28"/>
        <v/>
      </c>
      <c r="I323" s="122" t="str">
        <f t="shared" si="29"/>
        <v/>
      </c>
    </row>
    <row r="324" spans="2:9" ht="15.75" x14ac:dyDescent="0.25">
      <c r="B324" s="117" t="str">
        <f t="shared" si="30"/>
        <v/>
      </c>
      <c r="C324" s="118" t="str">
        <f t="shared" si="25"/>
        <v/>
      </c>
      <c r="D324" s="119" t="str">
        <f t="shared" si="26"/>
        <v/>
      </c>
      <c r="E324" s="120">
        <f>IFERROR(IF(I323-D324&lt;$E$13,0,IF(B324=$E$15,$E$13,IF(B324&lt;$E$15,0,IF(MOD(B324-$E$15,$E$19)=0,$E$13,0)))),0)</f>
        <v>0</v>
      </c>
      <c r="F324" s="121"/>
      <c r="G324" s="119" t="str">
        <f t="shared" si="27"/>
        <v/>
      </c>
      <c r="H324" s="119" t="str">
        <f t="shared" si="28"/>
        <v/>
      </c>
      <c r="I324" s="122" t="str">
        <f t="shared" si="29"/>
        <v/>
      </c>
    </row>
    <row r="325" spans="2:9" ht="15.75" x14ac:dyDescent="0.25">
      <c r="B325" s="117" t="str">
        <f t="shared" si="30"/>
        <v/>
      </c>
      <c r="C325" s="118" t="str">
        <f t="shared" si="25"/>
        <v/>
      </c>
      <c r="D325" s="119" t="str">
        <f t="shared" si="26"/>
        <v/>
      </c>
      <c r="E325" s="120">
        <f>IFERROR(IF(I324-D325&lt;$E$13,0,IF(B325=$E$15,$E$13,IF(B325&lt;$E$15,0,IF(MOD(B325-$E$15,$E$19)=0,$E$13,0)))),0)</f>
        <v>0</v>
      </c>
      <c r="F325" s="121"/>
      <c r="G325" s="119" t="str">
        <f t="shared" si="27"/>
        <v/>
      </c>
      <c r="H325" s="119" t="str">
        <f t="shared" si="28"/>
        <v/>
      </c>
      <c r="I325" s="122" t="str">
        <f t="shared" si="29"/>
        <v/>
      </c>
    </row>
    <row r="326" spans="2:9" ht="15.75" x14ac:dyDescent="0.25">
      <c r="B326" s="117" t="str">
        <f t="shared" si="30"/>
        <v/>
      </c>
      <c r="C326" s="118" t="str">
        <f t="shared" si="25"/>
        <v/>
      </c>
      <c r="D326" s="119" t="str">
        <f t="shared" si="26"/>
        <v/>
      </c>
      <c r="E326" s="120">
        <f>IFERROR(IF(I325-D326&lt;$E$13,0,IF(B326=$E$15,$E$13,IF(B326&lt;$E$15,0,IF(MOD(B326-$E$15,$E$19)=0,$E$13,0)))),0)</f>
        <v>0</v>
      </c>
      <c r="F326" s="121"/>
      <c r="G326" s="119" t="str">
        <f t="shared" si="27"/>
        <v/>
      </c>
      <c r="H326" s="119" t="str">
        <f t="shared" si="28"/>
        <v/>
      </c>
      <c r="I326" s="122" t="str">
        <f t="shared" si="29"/>
        <v/>
      </c>
    </row>
    <row r="327" spans="2:9" ht="15.75" x14ac:dyDescent="0.25">
      <c r="B327" s="117" t="str">
        <f t="shared" si="30"/>
        <v/>
      </c>
      <c r="C327" s="118" t="str">
        <f t="shared" si="25"/>
        <v/>
      </c>
      <c r="D327" s="119" t="str">
        <f t="shared" si="26"/>
        <v/>
      </c>
      <c r="E327" s="120">
        <f>IFERROR(IF(I326-D327&lt;$E$13,0,IF(B327=$E$15,$E$13,IF(B327&lt;$E$15,0,IF(MOD(B327-$E$15,$E$19)=0,$E$13,0)))),0)</f>
        <v>0</v>
      </c>
      <c r="F327" s="121"/>
      <c r="G327" s="119" t="str">
        <f t="shared" si="27"/>
        <v/>
      </c>
      <c r="H327" s="119" t="str">
        <f t="shared" si="28"/>
        <v/>
      </c>
      <c r="I327" s="122" t="str">
        <f t="shared" si="29"/>
        <v/>
      </c>
    </row>
    <row r="328" spans="2:9" ht="15.75" x14ac:dyDescent="0.25">
      <c r="B328" s="117" t="str">
        <f t="shared" si="30"/>
        <v/>
      </c>
      <c r="C328" s="118" t="str">
        <f t="shared" si="25"/>
        <v/>
      </c>
      <c r="D328" s="119" t="str">
        <f t="shared" si="26"/>
        <v/>
      </c>
      <c r="E328" s="120">
        <f>IFERROR(IF(I327-D328&lt;$E$13,0,IF(B328=$E$15,$E$13,IF(B328&lt;$E$15,0,IF(MOD(B328-$E$15,$E$19)=0,$E$13,0)))),0)</f>
        <v>0</v>
      </c>
      <c r="F328" s="121"/>
      <c r="G328" s="119" t="str">
        <f t="shared" si="27"/>
        <v/>
      </c>
      <c r="H328" s="119" t="str">
        <f t="shared" si="28"/>
        <v/>
      </c>
      <c r="I328" s="122" t="str">
        <f t="shared" si="29"/>
        <v/>
      </c>
    </row>
    <row r="329" spans="2:9" ht="15.75" x14ac:dyDescent="0.25">
      <c r="B329" s="117" t="str">
        <f t="shared" si="30"/>
        <v/>
      </c>
      <c r="C329" s="118" t="str">
        <f t="shared" si="25"/>
        <v/>
      </c>
      <c r="D329" s="119" t="str">
        <f t="shared" si="26"/>
        <v/>
      </c>
      <c r="E329" s="120">
        <f>IFERROR(IF(I328-D329&lt;$E$13,0,IF(B329=$E$15,$E$13,IF(B329&lt;$E$15,0,IF(MOD(B329-$E$15,$E$19)=0,$E$13,0)))),0)</f>
        <v>0</v>
      </c>
      <c r="F329" s="121"/>
      <c r="G329" s="119" t="str">
        <f t="shared" si="27"/>
        <v/>
      </c>
      <c r="H329" s="119" t="str">
        <f t="shared" si="28"/>
        <v/>
      </c>
      <c r="I329" s="122" t="str">
        <f t="shared" si="29"/>
        <v/>
      </c>
    </row>
    <row r="330" spans="2:9" ht="15.75" x14ac:dyDescent="0.25">
      <c r="B330" s="117" t="str">
        <f t="shared" si="30"/>
        <v/>
      </c>
      <c r="C330" s="118" t="str">
        <f t="shared" si="25"/>
        <v/>
      </c>
      <c r="D330" s="119" t="str">
        <f t="shared" si="26"/>
        <v/>
      </c>
      <c r="E330" s="120">
        <f>IFERROR(IF(I329-D330&lt;$E$13,0,IF(B330=$E$15,$E$13,IF(B330&lt;$E$15,0,IF(MOD(B330-$E$15,$E$19)=0,$E$13,0)))),0)</f>
        <v>0</v>
      </c>
      <c r="F330" s="121"/>
      <c r="G330" s="119" t="str">
        <f t="shared" si="27"/>
        <v/>
      </c>
      <c r="H330" s="119" t="str">
        <f t="shared" si="28"/>
        <v/>
      </c>
      <c r="I330" s="122" t="str">
        <f t="shared" si="29"/>
        <v/>
      </c>
    </row>
    <row r="331" spans="2:9" ht="15.75" x14ac:dyDescent="0.25">
      <c r="B331" s="117" t="str">
        <f t="shared" si="30"/>
        <v/>
      </c>
      <c r="C331" s="118" t="str">
        <f t="shared" si="25"/>
        <v/>
      </c>
      <c r="D331" s="119" t="str">
        <f t="shared" si="26"/>
        <v/>
      </c>
      <c r="E331" s="120">
        <f>IFERROR(IF(I330-D331&lt;$E$13,0,IF(B331=$E$15,$E$13,IF(B331&lt;$E$15,0,IF(MOD(B331-$E$15,$E$19)=0,$E$13,0)))),0)</f>
        <v>0</v>
      </c>
      <c r="F331" s="121"/>
      <c r="G331" s="119" t="str">
        <f t="shared" si="27"/>
        <v/>
      </c>
      <c r="H331" s="119" t="str">
        <f t="shared" si="28"/>
        <v/>
      </c>
      <c r="I331" s="122" t="str">
        <f t="shared" si="29"/>
        <v/>
      </c>
    </row>
    <row r="332" spans="2:9" ht="15.75" x14ac:dyDescent="0.25">
      <c r="B332" s="117" t="str">
        <f t="shared" si="30"/>
        <v/>
      </c>
      <c r="C332" s="118" t="str">
        <f t="shared" si="25"/>
        <v/>
      </c>
      <c r="D332" s="119" t="str">
        <f t="shared" si="26"/>
        <v/>
      </c>
      <c r="E332" s="120">
        <f>IFERROR(IF(I331-D332&lt;$E$13,0,IF(B332=$E$15,$E$13,IF(B332&lt;$E$15,0,IF(MOD(B332-$E$15,$E$19)=0,$E$13,0)))),0)</f>
        <v>0</v>
      </c>
      <c r="F332" s="121"/>
      <c r="G332" s="119" t="str">
        <f t="shared" si="27"/>
        <v/>
      </c>
      <c r="H332" s="119" t="str">
        <f t="shared" si="28"/>
        <v/>
      </c>
      <c r="I332" s="122" t="str">
        <f t="shared" si="29"/>
        <v/>
      </c>
    </row>
    <row r="333" spans="2:9" ht="15.75" x14ac:dyDescent="0.25">
      <c r="B333" s="117" t="str">
        <f t="shared" si="30"/>
        <v/>
      </c>
      <c r="C333" s="118" t="str">
        <f t="shared" si="25"/>
        <v/>
      </c>
      <c r="D333" s="119" t="str">
        <f t="shared" si="26"/>
        <v/>
      </c>
      <c r="E333" s="120">
        <f>IFERROR(IF(I332-D333&lt;$E$13,0,IF(B333=$E$15,$E$13,IF(B333&lt;$E$15,0,IF(MOD(B333-$E$15,$E$19)=0,$E$13,0)))),0)</f>
        <v>0</v>
      </c>
      <c r="F333" s="121"/>
      <c r="G333" s="119" t="str">
        <f t="shared" si="27"/>
        <v/>
      </c>
      <c r="H333" s="119" t="str">
        <f t="shared" si="28"/>
        <v/>
      </c>
      <c r="I333" s="122" t="str">
        <f t="shared" si="29"/>
        <v/>
      </c>
    </row>
    <row r="334" spans="2:9" ht="15.75" x14ac:dyDescent="0.25">
      <c r="B334" s="117" t="str">
        <f t="shared" si="30"/>
        <v/>
      </c>
      <c r="C334" s="118" t="str">
        <f t="shared" si="25"/>
        <v/>
      </c>
      <c r="D334" s="119" t="str">
        <f t="shared" si="26"/>
        <v/>
      </c>
      <c r="E334" s="120">
        <f>IFERROR(IF(I333-D334&lt;$E$13,0,IF(B334=$E$15,$E$13,IF(B334&lt;$E$15,0,IF(MOD(B334-$E$15,$E$19)=0,$E$13,0)))),0)</f>
        <v>0</v>
      </c>
      <c r="F334" s="121"/>
      <c r="G334" s="119" t="str">
        <f t="shared" si="27"/>
        <v/>
      </c>
      <c r="H334" s="119" t="str">
        <f t="shared" si="28"/>
        <v/>
      </c>
      <c r="I334" s="122" t="str">
        <f t="shared" si="29"/>
        <v/>
      </c>
    </row>
    <row r="335" spans="2:9" ht="15.75" x14ac:dyDescent="0.25">
      <c r="B335" s="117" t="str">
        <f t="shared" si="30"/>
        <v/>
      </c>
      <c r="C335" s="118" t="str">
        <f t="shared" si="25"/>
        <v/>
      </c>
      <c r="D335" s="119" t="str">
        <f t="shared" si="26"/>
        <v/>
      </c>
      <c r="E335" s="120">
        <f>IFERROR(IF(I334-D335&lt;$E$13,0,IF(B335=$E$15,$E$13,IF(B335&lt;$E$15,0,IF(MOD(B335-$E$15,$E$19)=0,$E$13,0)))),0)</f>
        <v>0</v>
      </c>
      <c r="F335" s="121"/>
      <c r="G335" s="119" t="str">
        <f t="shared" si="27"/>
        <v/>
      </c>
      <c r="H335" s="119" t="str">
        <f t="shared" si="28"/>
        <v/>
      </c>
      <c r="I335" s="122" t="str">
        <f t="shared" si="29"/>
        <v/>
      </c>
    </row>
    <row r="336" spans="2:9" ht="15.75" x14ac:dyDescent="0.25">
      <c r="B336" s="117" t="str">
        <f t="shared" si="30"/>
        <v/>
      </c>
      <c r="C336" s="118" t="str">
        <f t="shared" si="25"/>
        <v/>
      </c>
      <c r="D336" s="119" t="str">
        <f t="shared" si="26"/>
        <v/>
      </c>
      <c r="E336" s="120">
        <f>IFERROR(IF(I335-D336&lt;$E$13,0,IF(B336=$E$15,$E$13,IF(B336&lt;$E$15,0,IF(MOD(B336-$E$15,$E$19)=0,$E$13,0)))),0)</f>
        <v>0</v>
      </c>
      <c r="F336" s="121"/>
      <c r="G336" s="119" t="str">
        <f t="shared" si="27"/>
        <v/>
      </c>
      <c r="H336" s="119" t="str">
        <f t="shared" si="28"/>
        <v/>
      </c>
      <c r="I336" s="122" t="str">
        <f t="shared" si="29"/>
        <v/>
      </c>
    </row>
    <row r="337" spans="2:9" ht="15.75" x14ac:dyDescent="0.25">
      <c r="B337" s="117" t="str">
        <f t="shared" si="30"/>
        <v/>
      </c>
      <c r="C337" s="118" t="str">
        <f t="shared" si="25"/>
        <v/>
      </c>
      <c r="D337" s="119" t="str">
        <f t="shared" si="26"/>
        <v/>
      </c>
      <c r="E337" s="120">
        <f>IFERROR(IF(I336-D337&lt;$E$13,0,IF(B337=$E$15,$E$13,IF(B337&lt;$E$15,0,IF(MOD(B337-$E$15,$E$19)=0,$E$13,0)))),0)</f>
        <v>0</v>
      </c>
      <c r="F337" s="121"/>
      <c r="G337" s="119" t="str">
        <f t="shared" si="27"/>
        <v/>
      </c>
      <c r="H337" s="119" t="str">
        <f t="shared" si="28"/>
        <v/>
      </c>
      <c r="I337" s="122" t="str">
        <f t="shared" si="29"/>
        <v/>
      </c>
    </row>
    <row r="338" spans="2:9" ht="15.75" x14ac:dyDescent="0.25">
      <c r="B338" s="117" t="str">
        <f t="shared" si="30"/>
        <v/>
      </c>
      <c r="C338" s="118" t="str">
        <f t="shared" si="25"/>
        <v/>
      </c>
      <c r="D338" s="119" t="str">
        <f t="shared" si="26"/>
        <v/>
      </c>
      <c r="E338" s="120">
        <f>IFERROR(IF(I337-D338&lt;$E$13,0,IF(B338=$E$15,$E$13,IF(B338&lt;$E$15,0,IF(MOD(B338-$E$15,$E$19)=0,$E$13,0)))),0)</f>
        <v>0</v>
      </c>
      <c r="F338" s="121"/>
      <c r="G338" s="119" t="str">
        <f t="shared" si="27"/>
        <v/>
      </c>
      <c r="H338" s="119" t="str">
        <f t="shared" si="28"/>
        <v/>
      </c>
      <c r="I338" s="122" t="str">
        <f t="shared" si="29"/>
        <v/>
      </c>
    </row>
    <row r="339" spans="2:9" ht="15.75" x14ac:dyDescent="0.25">
      <c r="B339" s="117" t="str">
        <f t="shared" si="30"/>
        <v/>
      </c>
      <c r="C339" s="118" t="str">
        <f t="shared" si="25"/>
        <v/>
      </c>
      <c r="D339" s="119" t="str">
        <f t="shared" si="26"/>
        <v/>
      </c>
      <c r="E339" s="120">
        <f>IFERROR(IF(I338-D339&lt;$E$13,0,IF(B339=$E$15,$E$13,IF(B339&lt;$E$15,0,IF(MOD(B339-$E$15,$E$19)=0,$E$13,0)))),0)</f>
        <v>0</v>
      </c>
      <c r="F339" s="121"/>
      <c r="G339" s="119" t="str">
        <f t="shared" si="27"/>
        <v/>
      </c>
      <c r="H339" s="119" t="str">
        <f t="shared" si="28"/>
        <v/>
      </c>
      <c r="I339" s="122" t="str">
        <f t="shared" si="29"/>
        <v/>
      </c>
    </row>
    <row r="340" spans="2:9" ht="15.75" x14ac:dyDescent="0.25">
      <c r="B340" s="117" t="str">
        <f t="shared" si="30"/>
        <v/>
      </c>
      <c r="C340" s="118" t="str">
        <f t="shared" si="25"/>
        <v/>
      </c>
      <c r="D340" s="119" t="str">
        <f t="shared" si="26"/>
        <v/>
      </c>
      <c r="E340" s="120">
        <f>IFERROR(IF(I339-D340&lt;$E$13,0,IF(B340=$E$15,$E$13,IF(B340&lt;$E$15,0,IF(MOD(B340-$E$15,$E$19)=0,$E$13,0)))),0)</f>
        <v>0</v>
      </c>
      <c r="F340" s="121"/>
      <c r="G340" s="119" t="str">
        <f t="shared" si="27"/>
        <v/>
      </c>
      <c r="H340" s="119" t="str">
        <f t="shared" si="28"/>
        <v/>
      </c>
      <c r="I340" s="122" t="str">
        <f t="shared" si="29"/>
        <v/>
      </c>
    </row>
    <row r="341" spans="2:9" ht="15.75" x14ac:dyDescent="0.25">
      <c r="B341" s="117" t="str">
        <f t="shared" si="30"/>
        <v/>
      </c>
      <c r="C341" s="118" t="str">
        <f t="shared" si="25"/>
        <v/>
      </c>
      <c r="D341" s="119" t="str">
        <f t="shared" si="26"/>
        <v/>
      </c>
      <c r="E341" s="120">
        <f>IFERROR(IF(I340-D341&lt;$E$13,0,IF(B341=$E$15,$E$13,IF(B341&lt;$E$15,0,IF(MOD(B341-$E$15,$E$19)=0,$E$13,0)))),0)</f>
        <v>0</v>
      </c>
      <c r="F341" s="121"/>
      <c r="G341" s="119" t="str">
        <f t="shared" si="27"/>
        <v/>
      </c>
      <c r="H341" s="119" t="str">
        <f t="shared" si="28"/>
        <v/>
      </c>
      <c r="I341" s="122" t="str">
        <f t="shared" si="29"/>
        <v/>
      </c>
    </row>
    <row r="342" spans="2:9" ht="15.75" x14ac:dyDescent="0.25">
      <c r="B342" s="117" t="str">
        <f t="shared" si="30"/>
        <v/>
      </c>
      <c r="C342" s="118" t="str">
        <f t="shared" si="25"/>
        <v/>
      </c>
      <c r="D342" s="119" t="str">
        <f t="shared" si="26"/>
        <v/>
      </c>
      <c r="E342" s="120">
        <f>IFERROR(IF(I341-D342&lt;$E$13,0,IF(B342=$E$15,$E$13,IF(B342&lt;$E$15,0,IF(MOD(B342-$E$15,$E$19)=0,$E$13,0)))),0)</f>
        <v>0</v>
      </c>
      <c r="F342" s="121"/>
      <c r="G342" s="119" t="str">
        <f t="shared" si="27"/>
        <v/>
      </c>
      <c r="H342" s="119" t="str">
        <f t="shared" si="28"/>
        <v/>
      </c>
      <c r="I342" s="122" t="str">
        <f t="shared" si="29"/>
        <v/>
      </c>
    </row>
    <row r="343" spans="2:9" ht="15.75" x14ac:dyDescent="0.25">
      <c r="B343" s="117" t="str">
        <f t="shared" si="30"/>
        <v/>
      </c>
      <c r="C343" s="118" t="str">
        <f t="shared" si="25"/>
        <v/>
      </c>
      <c r="D343" s="119" t="str">
        <f t="shared" si="26"/>
        <v/>
      </c>
      <c r="E343" s="120">
        <f>IFERROR(IF(I342-D343&lt;$E$13,0,IF(B343=$E$15,$E$13,IF(B343&lt;$E$15,0,IF(MOD(B343-$E$15,$E$19)=0,$E$13,0)))),0)</f>
        <v>0</v>
      </c>
      <c r="F343" s="121"/>
      <c r="G343" s="119" t="str">
        <f t="shared" si="27"/>
        <v/>
      </c>
      <c r="H343" s="119" t="str">
        <f t="shared" si="28"/>
        <v/>
      </c>
      <c r="I343" s="122" t="str">
        <f t="shared" si="29"/>
        <v/>
      </c>
    </row>
    <row r="344" spans="2:9" ht="15.75" x14ac:dyDescent="0.25">
      <c r="B344" s="117" t="str">
        <f t="shared" si="30"/>
        <v/>
      </c>
      <c r="C344" s="118" t="str">
        <f t="shared" si="25"/>
        <v/>
      </c>
      <c r="D344" s="119" t="str">
        <f t="shared" si="26"/>
        <v/>
      </c>
      <c r="E344" s="120">
        <f>IFERROR(IF(I343-D344&lt;$E$13,0,IF(B344=$E$15,$E$13,IF(B344&lt;$E$15,0,IF(MOD(B344-$E$15,$E$19)=0,$E$13,0)))),0)</f>
        <v>0</v>
      </c>
      <c r="F344" s="121"/>
      <c r="G344" s="119" t="str">
        <f t="shared" si="27"/>
        <v/>
      </c>
      <c r="H344" s="119" t="str">
        <f t="shared" si="28"/>
        <v/>
      </c>
      <c r="I344" s="122" t="str">
        <f t="shared" si="29"/>
        <v/>
      </c>
    </row>
    <row r="345" spans="2:9" ht="15.75" x14ac:dyDescent="0.25">
      <c r="B345" s="117" t="str">
        <f t="shared" si="30"/>
        <v/>
      </c>
      <c r="C345" s="118" t="str">
        <f t="shared" ref="C345:C408" si="31">IF(B345="","",IF(OR(payment_frequency="Weekly",payment_frequency="Bi-weekly",payment_frequency="Semi-monthly"),first_payment_date+B345*VLOOKUP(payment_frequency,periodic_table,2,0),EDATE(first_payment_date,B345*VLOOKUP(payment_frequency,periodic_table,2,0))))</f>
        <v/>
      </c>
      <c r="D345" s="119" t="str">
        <f t="shared" ref="D345:D408" si="32">IF(B345="","",IF(I344&lt;payment,I344*(1+rate),payment))</f>
        <v/>
      </c>
      <c r="E345" s="120">
        <f>IFERROR(IF(I344-D345&lt;$E$13,0,IF(B345=$E$15,$E$13,IF(B345&lt;$E$15,0,IF(MOD(B345-$E$15,$E$19)=0,$E$13,0)))),0)</f>
        <v>0</v>
      </c>
      <c r="F345" s="121"/>
      <c r="G345" s="119" t="str">
        <f t="shared" ref="G345:G408" si="33">IF(AND(payment_type=1,B345=1),0,IF(B345="","",I344*rate))</f>
        <v/>
      </c>
      <c r="H345" s="119" t="str">
        <f t="shared" si="28"/>
        <v/>
      </c>
      <c r="I345" s="122" t="str">
        <f t="shared" si="29"/>
        <v/>
      </c>
    </row>
    <row r="346" spans="2:9" ht="15.75" x14ac:dyDescent="0.25">
      <c r="B346" s="117" t="str">
        <f t="shared" si="30"/>
        <v/>
      </c>
      <c r="C346" s="118" t="str">
        <f t="shared" si="31"/>
        <v/>
      </c>
      <c r="D346" s="119" t="str">
        <f t="shared" si="32"/>
        <v/>
      </c>
      <c r="E346" s="120">
        <f>IFERROR(IF(I345-D346&lt;$E$13,0,IF(B346=$E$15,$E$13,IF(B346&lt;$E$15,0,IF(MOD(B346-$E$15,$E$19)=0,$E$13,0)))),0)</f>
        <v>0</v>
      </c>
      <c r="F346" s="121"/>
      <c r="G346" s="119" t="str">
        <f t="shared" si="33"/>
        <v/>
      </c>
      <c r="H346" s="119" t="str">
        <f t="shared" ref="H346:H409" si="34">IF(B346="","",D346-G346+E346+F346)</f>
        <v/>
      </c>
      <c r="I346" s="122" t="str">
        <f t="shared" ref="I346:I409" si="35">IFERROR(IF(H346&lt;=0,"",I345-H346),"")</f>
        <v/>
      </c>
    </row>
    <row r="347" spans="2:9" ht="15.75" x14ac:dyDescent="0.25">
      <c r="B347" s="117" t="str">
        <f t="shared" si="30"/>
        <v/>
      </c>
      <c r="C347" s="118" t="str">
        <f t="shared" si="31"/>
        <v/>
      </c>
      <c r="D347" s="119" t="str">
        <f t="shared" si="32"/>
        <v/>
      </c>
      <c r="E347" s="120">
        <f>IFERROR(IF(I346-D347&lt;$E$13,0,IF(B347=$E$15,$E$13,IF(B347&lt;$E$15,0,IF(MOD(B347-$E$15,$E$19)=0,$E$13,0)))),0)</f>
        <v>0</v>
      </c>
      <c r="F347" s="121"/>
      <c r="G347" s="119" t="str">
        <f t="shared" si="33"/>
        <v/>
      </c>
      <c r="H347" s="119" t="str">
        <f t="shared" si="34"/>
        <v/>
      </c>
      <c r="I347" s="122" t="str">
        <f t="shared" si="35"/>
        <v/>
      </c>
    </row>
    <row r="348" spans="2:9" ht="15.75" x14ac:dyDescent="0.25">
      <c r="B348" s="117" t="str">
        <f t="shared" si="30"/>
        <v/>
      </c>
      <c r="C348" s="118" t="str">
        <f t="shared" si="31"/>
        <v/>
      </c>
      <c r="D348" s="119" t="str">
        <f t="shared" si="32"/>
        <v/>
      </c>
      <c r="E348" s="120">
        <f>IFERROR(IF(I347-D348&lt;$E$13,0,IF(B348=$E$15,$E$13,IF(B348&lt;$E$15,0,IF(MOD(B348-$E$15,$E$19)=0,$E$13,0)))),0)</f>
        <v>0</v>
      </c>
      <c r="F348" s="121"/>
      <c r="G348" s="119" t="str">
        <f t="shared" si="33"/>
        <v/>
      </c>
      <c r="H348" s="119" t="str">
        <f t="shared" si="34"/>
        <v/>
      </c>
      <c r="I348" s="122" t="str">
        <f t="shared" si="35"/>
        <v/>
      </c>
    </row>
    <row r="349" spans="2:9" ht="15.75" x14ac:dyDescent="0.25">
      <c r="B349" s="117" t="str">
        <f t="shared" si="30"/>
        <v/>
      </c>
      <c r="C349" s="118" t="str">
        <f t="shared" si="31"/>
        <v/>
      </c>
      <c r="D349" s="119" t="str">
        <f t="shared" si="32"/>
        <v/>
      </c>
      <c r="E349" s="120">
        <f>IFERROR(IF(I348-D349&lt;$E$13,0,IF(B349=$E$15,$E$13,IF(B349&lt;$E$15,0,IF(MOD(B349-$E$15,$E$19)=0,$E$13,0)))),0)</f>
        <v>0</v>
      </c>
      <c r="F349" s="121"/>
      <c r="G349" s="119" t="str">
        <f t="shared" si="33"/>
        <v/>
      </c>
      <c r="H349" s="119" t="str">
        <f t="shared" si="34"/>
        <v/>
      </c>
      <c r="I349" s="122" t="str">
        <f t="shared" si="35"/>
        <v/>
      </c>
    </row>
    <row r="350" spans="2:9" ht="15.75" x14ac:dyDescent="0.25">
      <c r="B350" s="117" t="str">
        <f t="shared" si="30"/>
        <v/>
      </c>
      <c r="C350" s="118" t="str">
        <f t="shared" si="31"/>
        <v/>
      </c>
      <c r="D350" s="119" t="str">
        <f t="shared" si="32"/>
        <v/>
      </c>
      <c r="E350" s="120">
        <f>IFERROR(IF(I349-D350&lt;$E$13,0,IF(B350=$E$15,$E$13,IF(B350&lt;$E$15,0,IF(MOD(B350-$E$15,$E$19)=0,$E$13,0)))),0)</f>
        <v>0</v>
      </c>
      <c r="F350" s="121"/>
      <c r="G350" s="119" t="str">
        <f t="shared" si="33"/>
        <v/>
      </c>
      <c r="H350" s="119" t="str">
        <f t="shared" si="34"/>
        <v/>
      </c>
      <c r="I350" s="122" t="str">
        <f t="shared" si="35"/>
        <v/>
      </c>
    </row>
    <row r="351" spans="2:9" ht="15.75" x14ac:dyDescent="0.25">
      <c r="B351" s="117" t="str">
        <f t="shared" si="30"/>
        <v/>
      </c>
      <c r="C351" s="118" t="str">
        <f t="shared" si="31"/>
        <v/>
      </c>
      <c r="D351" s="119" t="str">
        <f t="shared" si="32"/>
        <v/>
      </c>
      <c r="E351" s="120">
        <f>IFERROR(IF(I350-D351&lt;$E$13,0,IF(B351=$E$15,$E$13,IF(B351&lt;$E$15,0,IF(MOD(B351-$E$15,$E$19)=0,$E$13,0)))),0)</f>
        <v>0</v>
      </c>
      <c r="F351" s="121"/>
      <c r="G351" s="119" t="str">
        <f t="shared" si="33"/>
        <v/>
      </c>
      <c r="H351" s="119" t="str">
        <f t="shared" si="34"/>
        <v/>
      </c>
      <c r="I351" s="122" t="str">
        <f t="shared" si="35"/>
        <v/>
      </c>
    </row>
    <row r="352" spans="2:9" ht="15.75" x14ac:dyDescent="0.25">
      <c r="B352" s="117" t="str">
        <f t="shared" si="30"/>
        <v/>
      </c>
      <c r="C352" s="118" t="str">
        <f t="shared" si="31"/>
        <v/>
      </c>
      <c r="D352" s="119" t="str">
        <f t="shared" si="32"/>
        <v/>
      </c>
      <c r="E352" s="120">
        <f>IFERROR(IF(I351-D352&lt;$E$13,0,IF(B352=$E$15,$E$13,IF(B352&lt;$E$15,0,IF(MOD(B352-$E$15,$E$19)=0,$E$13,0)))),0)</f>
        <v>0</v>
      </c>
      <c r="F352" s="121"/>
      <c r="G352" s="119" t="str">
        <f t="shared" si="33"/>
        <v/>
      </c>
      <c r="H352" s="119" t="str">
        <f t="shared" si="34"/>
        <v/>
      </c>
      <c r="I352" s="122" t="str">
        <f t="shared" si="35"/>
        <v/>
      </c>
    </row>
    <row r="353" spans="2:9" ht="15.75" x14ac:dyDescent="0.25">
      <c r="B353" s="117" t="str">
        <f t="shared" si="30"/>
        <v/>
      </c>
      <c r="C353" s="118" t="str">
        <f t="shared" si="31"/>
        <v/>
      </c>
      <c r="D353" s="119" t="str">
        <f t="shared" si="32"/>
        <v/>
      </c>
      <c r="E353" s="120">
        <f>IFERROR(IF(I352-D353&lt;$E$13,0,IF(B353=$E$15,$E$13,IF(B353&lt;$E$15,0,IF(MOD(B353-$E$15,$E$19)=0,$E$13,0)))),0)</f>
        <v>0</v>
      </c>
      <c r="F353" s="121"/>
      <c r="G353" s="119" t="str">
        <f t="shared" si="33"/>
        <v/>
      </c>
      <c r="H353" s="119" t="str">
        <f t="shared" si="34"/>
        <v/>
      </c>
      <c r="I353" s="122" t="str">
        <f t="shared" si="35"/>
        <v/>
      </c>
    </row>
    <row r="354" spans="2:9" ht="15.75" x14ac:dyDescent="0.25">
      <c r="B354" s="117" t="str">
        <f t="shared" si="30"/>
        <v/>
      </c>
      <c r="C354" s="118" t="str">
        <f t="shared" si="31"/>
        <v/>
      </c>
      <c r="D354" s="119" t="str">
        <f t="shared" si="32"/>
        <v/>
      </c>
      <c r="E354" s="120">
        <f>IFERROR(IF(I353-D354&lt;$E$13,0,IF(B354=$E$15,$E$13,IF(B354&lt;$E$15,0,IF(MOD(B354-$E$15,$E$19)=0,$E$13,0)))),0)</f>
        <v>0</v>
      </c>
      <c r="F354" s="121"/>
      <c r="G354" s="119" t="str">
        <f t="shared" si="33"/>
        <v/>
      </c>
      <c r="H354" s="119" t="str">
        <f t="shared" si="34"/>
        <v/>
      </c>
      <c r="I354" s="122" t="str">
        <f t="shared" si="35"/>
        <v/>
      </c>
    </row>
    <row r="355" spans="2:9" ht="15.75" x14ac:dyDescent="0.25">
      <c r="B355" s="117" t="str">
        <f t="shared" si="30"/>
        <v/>
      </c>
      <c r="C355" s="118" t="str">
        <f t="shared" si="31"/>
        <v/>
      </c>
      <c r="D355" s="119" t="str">
        <f t="shared" si="32"/>
        <v/>
      </c>
      <c r="E355" s="120">
        <f>IFERROR(IF(I354-D355&lt;$E$13,0,IF(B355=$E$15,$E$13,IF(B355&lt;$E$15,0,IF(MOD(B355-$E$15,$E$19)=0,$E$13,0)))),0)</f>
        <v>0</v>
      </c>
      <c r="F355" s="121"/>
      <c r="G355" s="119" t="str">
        <f t="shared" si="33"/>
        <v/>
      </c>
      <c r="H355" s="119" t="str">
        <f t="shared" si="34"/>
        <v/>
      </c>
      <c r="I355" s="122" t="str">
        <f t="shared" si="35"/>
        <v/>
      </c>
    </row>
    <row r="356" spans="2:9" ht="15.75" x14ac:dyDescent="0.25">
      <c r="B356" s="117" t="str">
        <f t="shared" si="30"/>
        <v/>
      </c>
      <c r="C356" s="118" t="str">
        <f t="shared" si="31"/>
        <v/>
      </c>
      <c r="D356" s="119" t="str">
        <f t="shared" si="32"/>
        <v/>
      </c>
      <c r="E356" s="120">
        <f>IFERROR(IF(I355-D356&lt;$E$13,0,IF(B356=$E$15,$E$13,IF(B356&lt;$E$15,0,IF(MOD(B356-$E$15,$E$19)=0,$E$13,0)))),0)</f>
        <v>0</v>
      </c>
      <c r="F356" s="121"/>
      <c r="G356" s="119" t="str">
        <f t="shared" si="33"/>
        <v/>
      </c>
      <c r="H356" s="119" t="str">
        <f t="shared" si="34"/>
        <v/>
      </c>
      <c r="I356" s="122" t="str">
        <f t="shared" si="35"/>
        <v/>
      </c>
    </row>
    <row r="357" spans="2:9" ht="15.75" x14ac:dyDescent="0.25">
      <c r="B357" s="117" t="str">
        <f t="shared" si="30"/>
        <v/>
      </c>
      <c r="C357" s="118" t="str">
        <f t="shared" si="31"/>
        <v/>
      </c>
      <c r="D357" s="119" t="str">
        <f t="shared" si="32"/>
        <v/>
      </c>
      <c r="E357" s="120">
        <f>IFERROR(IF(I356-D357&lt;$E$13,0,IF(B357=$E$15,$E$13,IF(B357&lt;$E$15,0,IF(MOD(B357-$E$15,$E$19)=0,$E$13,0)))),0)</f>
        <v>0</v>
      </c>
      <c r="F357" s="121"/>
      <c r="G357" s="119" t="str">
        <f t="shared" si="33"/>
        <v/>
      </c>
      <c r="H357" s="119" t="str">
        <f t="shared" si="34"/>
        <v/>
      </c>
      <c r="I357" s="122" t="str">
        <f t="shared" si="35"/>
        <v/>
      </c>
    </row>
    <row r="358" spans="2:9" ht="15.75" x14ac:dyDescent="0.25">
      <c r="B358" s="117" t="str">
        <f t="shared" si="30"/>
        <v/>
      </c>
      <c r="C358" s="118" t="str">
        <f t="shared" si="31"/>
        <v/>
      </c>
      <c r="D358" s="119" t="str">
        <f t="shared" si="32"/>
        <v/>
      </c>
      <c r="E358" s="120">
        <f>IFERROR(IF(I357-D358&lt;$E$13,0,IF(B358=$E$15,$E$13,IF(B358&lt;$E$15,0,IF(MOD(B358-$E$15,$E$19)=0,$E$13,0)))),0)</f>
        <v>0</v>
      </c>
      <c r="F358" s="121"/>
      <c r="G358" s="119" t="str">
        <f t="shared" si="33"/>
        <v/>
      </c>
      <c r="H358" s="119" t="str">
        <f t="shared" si="34"/>
        <v/>
      </c>
      <c r="I358" s="122" t="str">
        <f t="shared" si="35"/>
        <v/>
      </c>
    </row>
    <row r="359" spans="2:9" ht="15.75" x14ac:dyDescent="0.25">
      <c r="B359" s="117" t="str">
        <f t="shared" si="30"/>
        <v/>
      </c>
      <c r="C359" s="118" t="str">
        <f t="shared" si="31"/>
        <v/>
      </c>
      <c r="D359" s="119" t="str">
        <f t="shared" si="32"/>
        <v/>
      </c>
      <c r="E359" s="120">
        <f>IFERROR(IF(I358-D359&lt;$E$13,0,IF(B359=$E$15,$E$13,IF(B359&lt;$E$15,0,IF(MOD(B359-$E$15,$E$19)=0,$E$13,0)))),0)</f>
        <v>0</v>
      </c>
      <c r="F359" s="121"/>
      <c r="G359" s="119" t="str">
        <f t="shared" si="33"/>
        <v/>
      </c>
      <c r="H359" s="119" t="str">
        <f t="shared" si="34"/>
        <v/>
      </c>
      <c r="I359" s="122" t="str">
        <f t="shared" si="35"/>
        <v/>
      </c>
    </row>
    <row r="360" spans="2:9" ht="15.75" x14ac:dyDescent="0.25">
      <c r="B360" s="117" t="str">
        <f t="shared" si="30"/>
        <v/>
      </c>
      <c r="C360" s="118" t="str">
        <f t="shared" si="31"/>
        <v/>
      </c>
      <c r="D360" s="119" t="str">
        <f t="shared" si="32"/>
        <v/>
      </c>
      <c r="E360" s="120">
        <f>IFERROR(IF(I359-D360&lt;$E$13,0,IF(B360=$E$15,$E$13,IF(B360&lt;$E$15,0,IF(MOD(B360-$E$15,$E$19)=0,$E$13,0)))),0)</f>
        <v>0</v>
      </c>
      <c r="F360" s="121"/>
      <c r="G360" s="119" t="str">
        <f t="shared" si="33"/>
        <v/>
      </c>
      <c r="H360" s="119" t="str">
        <f t="shared" si="34"/>
        <v/>
      </c>
      <c r="I360" s="122" t="str">
        <f t="shared" si="35"/>
        <v/>
      </c>
    </row>
    <row r="361" spans="2:9" ht="15.75" x14ac:dyDescent="0.25">
      <c r="B361" s="117" t="str">
        <f t="shared" si="30"/>
        <v/>
      </c>
      <c r="C361" s="118" t="str">
        <f t="shared" si="31"/>
        <v/>
      </c>
      <c r="D361" s="119" t="str">
        <f t="shared" si="32"/>
        <v/>
      </c>
      <c r="E361" s="120">
        <f>IFERROR(IF(I360-D361&lt;$E$13,0,IF(B361=$E$15,$E$13,IF(B361&lt;$E$15,0,IF(MOD(B361-$E$15,$E$19)=0,$E$13,0)))),0)</f>
        <v>0</v>
      </c>
      <c r="F361" s="121"/>
      <c r="G361" s="119" t="str">
        <f t="shared" si="33"/>
        <v/>
      </c>
      <c r="H361" s="119" t="str">
        <f t="shared" si="34"/>
        <v/>
      </c>
      <c r="I361" s="122" t="str">
        <f t="shared" si="35"/>
        <v/>
      </c>
    </row>
    <row r="362" spans="2:9" ht="15.75" x14ac:dyDescent="0.25">
      <c r="B362" s="117" t="str">
        <f t="shared" si="30"/>
        <v/>
      </c>
      <c r="C362" s="118" t="str">
        <f t="shared" si="31"/>
        <v/>
      </c>
      <c r="D362" s="119" t="str">
        <f t="shared" si="32"/>
        <v/>
      </c>
      <c r="E362" s="120">
        <f>IFERROR(IF(I361-D362&lt;$E$13,0,IF(B362=$E$15,$E$13,IF(B362&lt;$E$15,0,IF(MOD(B362-$E$15,$E$19)=0,$E$13,0)))),0)</f>
        <v>0</v>
      </c>
      <c r="F362" s="121"/>
      <c r="G362" s="119" t="str">
        <f t="shared" si="33"/>
        <v/>
      </c>
      <c r="H362" s="119" t="str">
        <f t="shared" si="34"/>
        <v/>
      </c>
      <c r="I362" s="122" t="str">
        <f t="shared" si="35"/>
        <v/>
      </c>
    </row>
    <row r="363" spans="2:9" ht="15.75" x14ac:dyDescent="0.25">
      <c r="B363" s="117" t="str">
        <f t="shared" si="30"/>
        <v/>
      </c>
      <c r="C363" s="118" t="str">
        <f t="shared" si="31"/>
        <v/>
      </c>
      <c r="D363" s="119" t="str">
        <f t="shared" si="32"/>
        <v/>
      </c>
      <c r="E363" s="120">
        <f>IFERROR(IF(I362-D363&lt;$E$13,0,IF(B363=$E$15,$E$13,IF(B363&lt;$E$15,0,IF(MOD(B363-$E$15,$E$19)=0,$E$13,0)))),0)</f>
        <v>0</v>
      </c>
      <c r="F363" s="121"/>
      <c r="G363" s="119" t="str">
        <f t="shared" si="33"/>
        <v/>
      </c>
      <c r="H363" s="119" t="str">
        <f t="shared" si="34"/>
        <v/>
      </c>
      <c r="I363" s="122" t="str">
        <f t="shared" si="35"/>
        <v/>
      </c>
    </row>
    <row r="364" spans="2:9" ht="15.75" x14ac:dyDescent="0.25">
      <c r="B364" s="117" t="str">
        <f t="shared" si="30"/>
        <v/>
      </c>
      <c r="C364" s="118" t="str">
        <f t="shared" si="31"/>
        <v/>
      </c>
      <c r="D364" s="119" t="str">
        <f t="shared" si="32"/>
        <v/>
      </c>
      <c r="E364" s="120">
        <f>IFERROR(IF(I363-D364&lt;$E$13,0,IF(B364=$E$15,$E$13,IF(B364&lt;$E$15,0,IF(MOD(B364-$E$15,$E$19)=0,$E$13,0)))),0)</f>
        <v>0</v>
      </c>
      <c r="F364" s="121"/>
      <c r="G364" s="119" t="str">
        <f t="shared" si="33"/>
        <v/>
      </c>
      <c r="H364" s="119" t="str">
        <f t="shared" si="34"/>
        <v/>
      </c>
      <c r="I364" s="122" t="str">
        <f t="shared" si="35"/>
        <v/>
      </c>
    </row>
    <row r="365" spans="2:9" ht="15.75" x14ac:dyDescent="0.25">
      <c r="B365" s="117" t="str">
        <f t="shared" si="30"/>
        <v/>
      </c>
      <c r="C365" s="118" t="str">
        <f t="shared" si="31"/>
        <v/>
      </c>
      <c r="D365" s="119" t="str">
        <f t="shared" si="32"/>
        <v/>
      </c>
      <c r="E365" s="120">
        <f>IFERROR(IF(I364-D365&lt;$E$13,0,IF(B365=$E$15,$E$13,IF(B365&lt;$E$15,0,IF(MOD(B365-$E$15,$E$19)=0,$E$13,0)))),0)</f>
        <v>0</v>
      </c>
      <c r="F365" s="121"/>
      <c r="G365" s="119" t="str">
        <f t="shared" si="33"/>
        <v/>
      </c>
      <c r="H365" s="119" t="str">
        <f t="shared" si="34"/>
        <v/>
      </c>
      <c r="I365" s="122" t="str">
        <f t="shared" si="35"/>
        <v/>
      </c>
    </row>
    <row r="366" spans="2:9" ht="15.75" x14ac:dyDescent="0.25">
      <c r="B366" s="117" t="str">
        <f t="shared" si="30"/>
        <v/>
      </c>
      <c r="C366" s="118" t="str">
        <f t="shared" si="31"/>
        <v/>
      </c>
      <c r="D366" s="119" t="str">
        <f t="shared" si="32"/>
        <v/>
      </c>
      <c r="E366" s="120">
        <f>IFERROR(IF(I365-D366&lt;$E$13,0,IF(B366=$E$15,$E$13,IF(B366&lt;$E$15,0,IF(MOD(B366-$E$15,$E$19)=0,$E$13,0)))),0)</f>
        <v>0</v>
      </c>
      <c r="F366" s="121"/>
      <c r="G366" s="119" t="str">
        <f t="shared" si="33"/>
        <v/>
      </c>
      <c r="H366" s="119" t="str">
        <f t="shared" si="34"/>
        <v/>
      </c>
      <c r="I366" s="122" t="str">
        <f t="shared" si="35"/>
        <v/>
      </c>
    </row>
    <row r="367" spans="2:9" ht="15.75" x14ac:dyDescent="0.25">
      <c r="B367" s="117" t="str">
        <f t="shared" si="30"/>
        <v/>
      </c>
      <c r="C367" s="118" t="str">
        <f t="shared" si="31"/>
        <v/>
      </c>
      <c r="D367" s="119" t="str">
        <f t="shared" si="32"/>
        <v/>
      </c>
      <c r="E367" s="120">
        <f>IFERROR(IF(I366-D367&lt;$E$13,0,IF(B367=$E$15,$E$13,IF(B367&lt;$E$15,0,IF(MOD(B367-$E$15,$E$19)=0,$E$13,0)))),0)</f>
        <v>0</v>
      </c>
      <c r="F367" s="121"/>
      <c r="G367" s="119" t="str">
        <f t="shared" si="33"/>
        <v/>
      </c>
      <c r="H367" s="119" t="str">
        <f t="shared" si="34"/>
        <v/>
      </c>
      <c r="I367" s="122" t="str">
        <f t="shared" si="35"/>
        <v/>
      </c>
    </row>
    <row r="368" spans="2:9" ht="15.75" x14ac:dyDescent="0.25">
      <c r="B368" s="117" t="str">
        <f t="shared" ref="B368:B431" si="36">IFERROR(IF(I367&lt;=0,"",B367+1),"")</f>
        <v/>
      </c>
      <c r="C368" s="118" t="str">
        <f t="shared" si="31"/>
        <v/>
      </c>
      <c r="D368" s="119" t="str">
        <f t="shared" si="32"/>
        <v/>
      </c>
      <c r="E368" s="120">
        <f>IFERROR(IF(I367-D368&lt;$E$13,0,IF(B368=$E$15,$E$13,IF(B368&lt;$E$15,0,IF(MOD(B368-$E$15,$E$19)=0,$E$13,0)))),0)</f>
        <v>0</v>
      </c>
      <c r="F368" s="121"/>
      <c r="G368" s="119" t="str">
        <f t="shared" si="33"/>
        <v/>
      </c>
      <c r="H368" s="119" t="str">
        <f t="shared" si="34"/>
        <v/>
      </c>
      <c r="I368" s="122" t="str">
        <f t="shared" si="35"/>
        <v/>
      </c>
    </row>
    <row r="369" spans="2:9" ht="15.75" x14ac:dyDescent="0.25">
      <c r="B369" s="117" t="str">
        <f t="shared" si="36"/>
        <v/>
      </c>
      <c r="C369" s="118" t="str">
        <f t="shared" si="31"/>
        <v/>
      </c>
      <c r="D369" s="119" t="str">
        <f t="shared" si="32"/>
        <v/>
      </c>
      <c r="E369" s="120">
        <f>IFERROR(IF(I368-D369&lt;$E$13,0,IF(B369=$E$15,$E$13,IF(B369&lt;$E$15,0,IF(MOD(B369-$E$15,$E$19)=0,$E$13,0)))),0)</f>
        <v>0</v>
      </c>
      <c r="F369" s="121"/>
      <c r="G369" s="119" t="str">
        <f t="shared" si="33"/>
        <v/>
      </c>
      <c r="H369" s="119" t="str">
        <f t="shared" si="34"/>
        <v/>
      </c>
      <c r="I369" s="122" t="str">
        <f t="shared" si="35"/>
        <v/>
      </c>
    </row>
    <row r="370" spans="2:9" ht="15.75" x14ac:dyDescent="0.25">
      <c r="B370" s="117" t="str">
        <f t="shared" si="36"/>
        <v/>
      </c>
      <c r="C370" s="118" t="str">
        <f t="shared" si="31"/>
        <v/>
      </c>
      <c r="D370" s="119" t="str">
        <f t="shared" si="32"/>
        <v/>
      </c>
      <c r="E370" s="120">
        <f>IFERROR(IF(I369-D370&lt;$E$13,0,IF(B370=$E$15,$E$13,IF(B370&lt;$E$15,0,IF(MOD(B370-$E$15,$E$19)=0,$E$13,0)))),0)</f>
        <v>0</v>
      </c>
      <c r="F370" s="121"/>
      <c r="G370" s="119" t="str">
        <f t="shared" si="33"/>
        <v/>
      </c>
      <c r="H370" s="119" t="str">
        <f t="shared" si="34"/>
        <v/>
      </c>
      <c r="I370" s="122" t="str">
        <f t="shared" si="35"/>
        <v/>
      </c>
    </row>
    <row r="371" spans="2:9" ht="15.75" x14ac:dyDescent="0.25">
      <c r="B371" s="117" t="str">
        <f t="shared" si="36"/>
        <v/>
      </c>
      <c r="C371" s="118" t="str">
        <f t="shared" si="31"/>
        <v/>
      </c>
      <c r="D371" s="119" t="str">
        <f t="shared" si="32"/>
        <v/>
      </c>
      <c r="E371" s="120">
        <f>IFERROR(IF(I370-D371&lt;$E$13,0,IF(B371=$E$15,$E$13,IF(B371&lt;$E$15,0,IF(MOD(B371-$E$15,$E$19)=0,$E$13,0)))),0)</f>
        <v>0</v>
      </c>
      <c r="F371" s="121"/>
      <c r="G371" s="119" t="str">
        <f t="shared" si="33"/>
        <v/>
      </c>
      <c r="H371" s="119" t="str">
        <f t="shared" si="34"/>
        <v/>
      </c>
      <c r="I371" s="122" t="str">
        <f t="shared" si="35"/>
        <v/>
      </c>
    </row>
    <row r="372" spans="2:9" ht="15.75" x14ac:dyDescent="0.25">
      <c r="B372" s="117" t="str">
        <f t="shared" si="36"/>
        <v/>
      </c>
      <c r="C372" s="118" t="str">
        <f t="shared" si="31"/>
        <v/>
      </c>
      <c r="D372" s="119" t="str">
        <f t="shared" si="32"/>
        <v/>
      </c>
      <c r="E372" s="120">
        <f>IFERROR(IF(I371-D372&lt;$E$13,0,IF(B372=$E$15,$E$13,IF(B372&lt;$E$15,0,IF(MOD(B372-$E$15,$E$19)=0,$E$13,0)))),0)</f>
        <v>0</v>
      </c>
      <c r="F372" s="121"/>
      <c r="G372" s="119" t="str">
        <f t="shared" si="33"/>
        <v/>
      </c>
      <c r="H372" s="119" t="str">
        <f t="shared" si="34"/>
        <v/>
      </c>
      <c r="I372" s="122" t="str">
        <f t="shared" si="35"/>
        <v/>
      </c>
    </row>
    <row r="373" spans="2:9" ht="15.75" x14ac:dyDescent="0.25">
      <c r="B373" s="117" t="str">
        <f t="shared" si="36"/>
        <v/>
      </c>
      <c r="C373" s="118" t="str">
        <f t="shared" si="31"/>
        <v/>
      </c>
      <c r="D373" s="119" t="str">
        <f t="shared" si="32"/>
        <v/>
      </c>
      <c r="E373" s="120">
        <f>IFERROR(IF(I372-D373&lt;$E$13,0,IF(B373=$E$15,$E$13,IF(B373&lt;$E$15,0,IF(MOD(B373-$E$15,$E$19)=0,$E$13,0)))),0)</f>
        <v>0</v>
      </c>
      <c r="F373" s="121"/>
      <c r="G373" s="119" t="str">
        <f t="shared" si="33"/>
        <v/>
      </c>
      <c r="H373" s="119" t="str">
        <f t="shared" si="34"/>
        <v/>
      </c>
      <c r="I373" s="122" t="str">
        <f t="shared" si="35"/>
        <v/>
      </c>
    </row>
    <row r="374" spans="2:9" ht="15.75" x14ac:dyDescent="0.25">
      <c r="B374" s="117" t="str">
        <f t="shared" si="36"/>
        <v/>
      </c>
      <c r="C374" s="118" t="str">
        <f t="shared" si="31"/>
        <v/>
      </c>
      <c r="D374" s="119" t="str">
        <f t="shared" si="32"/>
        <v/>
      </c>
      <c r="E374" s="120">
        <f>IFERROR(IF(I373-D374&lt;$E$13,0,IF(B374=$E$15,$E$13,IF(B374&lt;$E$15,0,IF(MOD(B374-$E$15,$E$19)=0,$E$13,0)))),0)</f>
        <v>0</v>
      </c>
      <c r="F374" s="121"/>
      <c r="G374" s="119" t="str">
        <f t="shared" si="33"/>
        <v/>
      </c>
      <c r="H374" s="119" t="str">
        <f t="shared" si="34"/>
        <v/>
      </c>
      <c r="I374" s="122" t="str">
        <f t="shared" si="35"/>
        <v/>
      </c>
    </row>
    <row r="375" spans="2:9" ht="15.75" x14ac:dyDescent="0.25">
      <c r="B375" s="117" t="str">
        <f t="shared" si="36"/>
        <v/>
      </c>
      <c r="C375" s="118" t="str">
        <f t="shared" si="31"/>
        <v/>
      </c>
      <c r="D375" s="119" t="str">
        <f t="shared" si="32"/>
        <v/>
      </c>
      <c r="E375" s="120">
        <f>IFERROR(IF(I374-D375&lt;$E$13,0,IF(B375=$E$15,$E$13,IF(B375&lt;$E$15,0,IF(MOD(B375-$E$15,$E$19)=0,$E$13,0)))),0)</f>
        <v>0</v>
      </c>
      <c r="F375" s="121"/>
      <c r="G375" s="119" t="str">
        <f t="shared" si="33"/>
        <v/>
      </c>
      <c r="H375" s="119" t="str">
        <f t="shared" si="34"/>
        <v/>
      </c>
      <c r="I375" s="122" t="str">
        <f t="shared" si="35"/>
        <v/>
      </c>
    </row>
    <row r="376" spans="2:9" ht="15.75" x14ac:dyDescent="0.25">
      <c r="B376" s="117" t="str">
        <f t="shared" si="36"/>
        <v/>
      </c>
      <c r="C376" s="118" t="str">
        <f t="shared" si="31"/>
        <v/>
      </c>
      <c r="D376" s="119" t="str">
        <f t="shared" si="32"/>
        <v/>
      </c>
      <c r="E376" s="120">
        <f>IFERROR(IF(I375-D376&lt;$E$13,0,IF(B376=$E$15,$E$13,IF(B376&lt;$E$15,0,IF(MOD(B376-$E$15,$E$19)=0,$E$13,0)))),0)</f>
        <v>0</v>
      </c>
      <c r="F376" s="121"/>
      <c r="G376" s="119" t="str">
        <f t="shared" si="33"/>
        <v/>
      </c>
      <c r="H376" s="119" t="str">
        <f t="shared" si="34"/>
        <v/>
      </c>
      <c r="I376" s="122" t="str">
        <f t="shared" si="35"/>
        <v/>
      </c>
    </row>
    <row r="377" spans="2:9" ht="15.75" x14ac:dyDescent="0.25">
      <c r="B377" s="117" t="str">
        <f t="shared" si="36"/>
        <v/>
      </c>
      <c r="C377" s="118" t="str">
        <f t="shared" si="31"/>
        <v/>
      </c>
      <c r="D377" s="119" t="str">
        <f t="shared" si="32"/>
        <v/>
      </c>
      <c r="E377" s="120">
        <f>IFERROR(IF(I376-D377&lt;$E$13,0,IF(B377=$E$15,$E$13,IF(B377&lt;$E$15,0,IF(MOD(B377-$E$15,$E$19)=0,$E$13,0)))),0)</f>
        <v>0</v>
      </c>
      <c r="F377" s="121"/>
      <c r="G377" s="119" t="str">
        <f t="shared" si="33"/>
        <v/>
      </c>
      <c r="H377" s="119" t="str">
        <f t="shared" si="34"/>
        <v/>
      </c>
      <c r="I377" s="122" t="str">
        <f t="shared" si="35"/>
        <v/>
      </c>
    </row>
    <row r="378" spans="2:9" ht="15.75" x14ac:dyDescent="0.25">
      <c r="B378" s="117" t="str">
        <f t="shared" si="36"/>
        <v/>
      </c>
      <c r="C378" s="118" t="str">
        <f t="shared" si="31"/>
        <v/>
      </c>
      <c r="D378" s="119" t="str">
        <f t="shared" si="32"/>
        <v/>
      </c>
      <c r="E378" s="120">
        <f>IFERROR(IF(I377-D378&lt;$E$13,0,IF(B378=$E$15,$E$13,IF(B378&lt;$E$15,0,IF(MOD(B378-$E$15,$E$19)=0,$E$13,0)))),0)</f>
        <v>0</v>
      </c>
      <c r="F378" s="121"/>
      <c r="G378" s="119" t="str">
        <f t="shared" si="33"/>
        <v/>
      </c>
      <c r="H378" s="119" t="str">
        <f t="shared" si="34"/>
        <v/>
      </c>
      <c r="I378" s="122" t="str">
        <f t="shared" si="35"/>
        <v/>
      </c>
    </row>
    <row r="379" spans="2:9" ht="15.75" x14ac:dyDescent="0.25">
      <c r="B379" s="117" t="str">
        <f t="shared" si="36"/>
        <v/>
      </c>
      <c r="C379" s="118" t="str">
        <f t="shared" si="31"/>
        <v/>
      </c>
      <c r="D379" s="119" t="str">
        <f t="shared" si="32"/>
        <v/>
      </c>
      <c r="E379" s="120">
        <f>IFERROR(IF(I378-D379&lt;$E$13,0,IF(B379=$E$15,$E$13,IF(B379&lt;$E$15,0,IF(MOD(B379-$E$15,$E$19)=0,$E$13,0)))),0)</f>
        <v>0</v>
      </c>
      <c r="F379" s="121"/>
      <c r="G379" s="119" t="str">
        <f t="shared" si="33"/>
        <v/>
      </c>
      <c r="H379" s="119" t="str">
        <f t="shared" si="34"/>
        <v/>
      </c>
      <c r="I379" s="122" t="str">
        <f t="shared" si="35"/>
        <v/>
      </c>
    </row>
    <row r="380" spans="2:9" ht="15.75" x14ac:dyDescent="0.25">
      <c r="B380" s="117" t="str">
        <f t="shared" si="36"/>
        <v/>
      </c>
      <c r="C380" s="118" t="str">
        <f t="shared" si="31"/>
        <v/>
      </c>
      <c r="D380" s="119" t="str">
        <f t="shared" si="32"/>
        <v/>
      </c>
      <c r="E380" s="120">
        <f>IFERROR(IF(I379-D380&lt;$E$13,0,IF(B380=$E$15,$E$13,IF(B380&lt;$E$15,0,IF(MOD(B380-$E$15,$E$19)=0,$E$13,0)))),0)</f>
        <v>0</v>
      </c>
      <c r="F380" s="121"/>
      <c r="G380" s="119" t="str">
        <f t="shared" si="33"/>
        <v/>
      </c>
      <c r="H380" s="119" t="str">
        <f t="shared" si="34"/>
        <v/>
      </c>
      <c r="I380" s="122" t="str">
        <f t="shared" si="35"/>
        <v/>
      </c>
    </row>
    <row r="381" spans="2:9" ht="15.75" x14ac:dyDescent="0.25">
      <c r="B381" s="117" t="str">
        <f t="shared" si="36"/>
        <v/>
      </c>
      <c r="C381" s="118" t="str">
        <f t="shared" si="31"/>
        <v/>
      </c>
      <c r="D381" s="119" t="str">
        <f t="shared" si="32"/>
        <v/>
      </c>
      <c r="E381" s="120">
        <f>IFERROR(IF(I380-D381&lt;$E$13,0,IF(B381=$E$15,$E$13,IF(B381&lt;$E$15,0,IF(MOD(B381-$E$15,$E$19)=0,$E$13,0)))),0)</f>
        <v>0</v>
      </c>
      <c r="F381" s="121"/>
      <c r="G381" s="119" t="str">
        <f t="shared" si="33"/>
        <v/>
      </c>
      <c r="H381" s="119" t="str">
        <f t="shared" si="34"/>
        <v/>
      </c>
      <c r="I381" s="122" t="str">
        <f t="shared" si="35"/>
        <v/>
      </c>
    </row>
    <row r="382" spans="2:9" ht="15.75" x14ac:dyDescent="0.25">
      <c r="B382" s="117" t="str">
        <f t="shared" si="36"/>
        <v/>
      </c>
      <c r="C382" s="118" t="str">
        <f t="shared" si="31"/>
        <v/>
      </c>
      <c r="D382" s="119" t="str">
        <f t="shared" si="32"/>
        <v/>
      </c>
      <c r="E382" s="120">
        <f>IFERROR(IF(I381-D382&lt;$E$13,0,IF(B382=$E$15,$E$13,IF(B382&lt;$E$15,0,IF(MOD(B382-$E$15,$E$19)=0,$E$13,0)))),0)</f>
        <v>0</v>
      </c>
      <c r="F382" s="121"/>
      <c r="G382" s="119" t="str">
        <f t="shared" si="33"/>
        <v/>
      </c>
      <c r="H382" s="119" t="str">
        <f t="shared" si="34"/>
        <v/>
      </c>
      <c r="I382" s="122" t="str">
        <f t="shared" si="35"/>
        <v/>
      </c>
    </row>
    <row r="383" spans="2:9" ht="15.75" x14ac:dyDescent="0.25">
      <c r="B383" s="117" t="str">
        <f t="shared" si="36"/>
        <v/>
      </c>
      <c r="C383" s="118" t="str">
        <f t="shared" si="31"/>
        <v/>
      </c>
      <c r="D383" s="119" t="str">
        <f t="shared" si="32"/>
        <v/>
      </c>
      <c r="E383" s="120">
        <f>IFERROR(IF(I382-D383&lt;$E$13,0,IF(B383=$E$15,$E$13,IF(B383&lt;$E$15,0,IF(MOD(B383-$E$15,$E$19)=0,$E$13,0)))),0)</f>
        <v>0</v>
      </c>
      <c r="F383" s="121"/>
      <c r="G383" s="119" t="str">
        <f t="shared" si="33"/>
        <v/>
      </c>
      <c r="H383" s="119" t="str">
        <f t="shared" si="34"/>
        <v/>
      </c>
      <c r="I383" s="122" t="str">
        <f t="shared" si="35"/>
        <v/>
      </c>
    </row>
    <row r="384" spans="2:9" ht="15.75" x14ac:dyDescent="0.25">
      <c r="B384" s="117" t="str">
        <f t="shared" si="36"/>
        <v/>
      </c>
      <c r="C384" s="118" t="str">
        <f t="shared" si="31"/>
        <v/>
      </c>
      <c r="D384" s="119" t="str">
        <f t="shared" si="32"/>
        <v/>
      </c>
      <c r="E384" s="120">
        <f>IFERROR(IF(I383-D384&lt;$E$13,0,IF(B384=$E$15,$E$13,IF(B384&lt;$E$15,0,IF(MOD(B384-$E$15,$E$19)=0,$E$13,0)))),0)</f>
        <v>0</v>
      </c>
      <c r="F384" s="121"/>
      <c r="G384" s="119" t="str">
        <f t="shared" si="33"/>
        <v/>
      </c>
      <c r="H384" s="119" t="str">
        <f t="shared" si="34"/>
        <v/>
      </c>
      <c r="I384" s="122" t="str">
        <f t="shared" si="35"/>
        <v/>
      </c>
    </row>
    <row r="385" spans="2:9" ht="15.75" x14ac:dyDescent="0.25">
      <c r="B385" s="117" t="str">
        <f t="shared" si="36"/>
        <v/>
      </c>
      <c r="C385" s="118" t="str">
        <f t="shared" si="31"/>
        <v/>
      </c>
      <c r="D385" s="119" t="str">
        <f t="shared" si="32"/>
        <v/>
      </c>
      <c r="E385" s="120">
        <f>IFERROR(IF(I384-D385&lt;$E$13,0,IF(B385=$E$15,$E$13,IF(B385&lt;$E$15,0,IF(MOD(B385-$E$15,$E$19)=0,$E$13,0)))),0)</f>
        <v>0</v>
      </c>
      <c r="F385" s="121"/>
      <c r="G385" s="119" t="str">
        <f t="shared" si="33"/>
        <v/>
      </c>
      <c r="H385" s="119" t="str">
        <f t="shared" si="34"/>
        <v/>
      </c>
      <c r="I385" s="122" t="str">
        <f t="shared" si="35"/>
        <v/>
      </c>
    </row>
    <row r="386" spans="2:9" ht="15.75" x14ac:dyDescent="0.25">
      <c r="B386" s="117" t="str">
        <f t="shared" si="36"/>
        <v/>
      </c>
      <c r="C386" s="118" t="str">
        <f t="shared" si="31"/>
        <v/>
      </c>
      <c r="D386" s="119" t="str">
        <f t="shared" si="32"/>
        <v/>
      </c>
      <c r="E386" s="120">
        <f>IFERROR(IF(I385-D386&lt;$E$13,0,IF(B386=$E$15,$E$13,IF(B386&lt;$E$15,0,IF(MOD(B386-$E$15,$E$19)=0,$E$13,0)))),0)</f>
        <v>0</v>
      </c>
      <c r="F386" s="121"/>
      <c r="G386" s="119" t="str">
        <f t="shared" si="33"/>
        <v/>
      </c>
      <c r="H386" s="119" t="str">
        <f t="shared" si="34"/>
        <v/>
      </c>
      <c r="I386" s="122" t="str">
        <f t="shared" si="35"/>
        <v/>
      </c>
    </row>
    <row r="387" spans="2:9" ht="15.75" x14ac:dyDescent="0.25">
      <c r="B387" s="117" t="str">
        <f t="shared" si="36"/>
        <v/>
      </c>
      <c r="C387" s="118" t="str">
        <f t="shared" si="31"/>
        <v/>
      </c>
      <c r="D387" s="119" t="str">
        <f t="shared" si="32"/>
        <v/>
      </c>
      <c r="E387" s="120">
        <f>IFERROR(IF(I386-D387&lt;$E$13,0,IF(B387=$E$15,$E$13,IF(B387&lt;$E$15,0,IF(MOD(B387-$E$15,$E$19)=0,$E$13,0)))),0)</f>
        <v>0</v>
      </c>
      <c r="F387" s="121"/>
      <c r="G387" s="119" t="str">
        <f t="shared" si="33"/>
        <v/>
      </c>
      <c r="H387" s="119" t="str">
        <f t="shared" si="34"/>
        <v/>
      </c>
      <c r="I387" s="122" t="str">
        <f t="shared" si="35"/>
        <v/>
      </c>
    </row>
    <row r="388" spans="2:9" ht="15.75" x14ac:dyDescent="0.25">
      <c r="B388" s="117" t="str">
        <f t="shared" si="36"/>
        <v/>
      </c>
      <c r="C388" s="118" t="str">
        <f t="shared" si="31"/>
        <v/>
      </c>
      <c r="D388" s="119" t="str">
        <f t="shared" si="32"/>
        <v/>
      </c>
      <c r="E388" s="120">
        <f>IFERROR(IF(I387-D388&lt;$E$13,0,IF(B388=$E$15,$E$13,IF(B388&lt;$E$15,0,IF(MOD(B388-$E$15,$E$19)=0,$E$13,0)))),0)</f>
        <v>0</v>
      </c>
      <c r="F388" s="121"/>
      <c r="G388" s="119" t="str">
        <f t="shared" si="33"/>
        <v/>
      </c>
      <c r="H388" s="119" t="str">
        <f t="shared" si="34"/>
        <v/>
      </c>
      <c r="I388" s="122" t="str">
        <f t="shared" si="35"/>
        <v/>
      </c>
    </row>
    <row r="389" spans="2:9" ht="15.75" x14ac:dyDescent="0.25">
      <c r="B389" s="117" t="str">
        <f t="shared" si="36"/>
        <v/>
      </c>
      <c r="C389" s="118" t="str">
        <f t="shared" si="31"/>
        <v/>
      </c>
      <c r="D389" s="119" t="str">
        <f t="shared" si="32"/>
        <v/>
      </c>
      <c r="E389" s="120">
        <f>IFERROR(IF(I388-D389&lt;$E$13,0,IF(B389=$E$15,$E$13,IF(B389&lt;$E$15,0,IF(MOD(B389-$E$15,$E$19)=0,$E$13,0)))),0)</f>
        <v>0</v>
      </c>
      <c r="F389" s="121"/>
      <c r="G389" s="119" t="str">
        <f t="shared" si="33"/>
        <v/>
      </c>
      <c r="H389" s="119" t="str">
        <f t="shared" si="34"/>
        <v/>
      </c>
      <c r="I389" s="122" t="str">
        <f t="shared" si="35"/>
        <v/>
      </c>
    </row>
    <row r="390" spans="2:9" ht="15.75" x14ac:dyDescent="0.25">
      <c r="B390" s="117" t="str">
        <f t="shared" si="36"/>
        <v/>
      </c>
      <c r="C390" s="118" t="str">
        <f t="shared" si="31"/>
        <v/>
      </c>
      <c r="D390" s="119" t="str">
        <f t="shared" si="32"/>
        <v/>
      </c>
      <c r="E390" s="120">
        <f>IFERROR(IF(I389-D390&lt;$E$13,0,IF(B390=$E$15,$E$13,IF(B390&lt;$E$15,0,IF(MOD(B390-$E$15,$E$19)=0,$E$13,0)))),0)</f>
        <v>0</v>
      </c>
      <c r="F390" s="121"/>
      <c r="G390" s="119" t="str">
        <f t="shared" si="33"/>
        <v/>
      </c>
      <c r="H390" s="119" t="str">
        <f t="shared" si="34"/>
        <v/>
      </c>
      <c r="I390" s="122" t="str">
        <f t="shared" si="35"/>
        <v/>
      </c>
    </row>
    <row r="391" spans="2:9" ht="15.75" x14ac:dyDescent="0.25">
      <c r="B391" s="117" t="str">
        <f t="shared" si="36"/>
        <v/>
      </c>
      <c r="C391" s="118" t="str">
        <f t="shared" si="31"/>
        <v/>
      </c>
      <c r="D391" s="119" t="str">
        <f t="shared" si="32"/>
        <v/>
      </c>
      <c r="E391" s="120">
        <f>IFERROR(IF(I390-D391&lt;$E$13,0,IF(B391=$E$15,$E$13,IF(B391&lt;$E$15,0,IF(MOD(B391-$E$15,$E$19)=0,$E$13,0)))),0)</f>
        <v>0</v>
      </c>
      <c r="F391" s="121"/>
      <c r="G391" s="119" t="str">
        <f t="shared" si="33"/>
        <v/>
      </c>
      <c r="H391" s="119" t="str">
        <f t="shared" si="34"/>
        <v/>
      </c>
      <c r="I391" s="122" t="str">
        <f t="shared" si="35"/>
        <v/>
      </c>
    </row>
    <row r="392" spans="2:9" ht="15.75" x14ac:dyDescent="0.25">
      <c r="B392" s="117" t="str">
        <f t="shared" si="36"/>
        <v/>
      </c>
      <c r="C392" s="118" t="str">
        <f t="shared" si="31"/>
        <v/>
      </c>
      <c r="D392" s="119" t="str">
        <f t="shared" si="32"/>
        <v/>
      </c>
      <c r="E392" s="120">
        <f>IFERROR(IF(I391-D392&lt;$E$13,0,IF(B392=$E$15,$E$13,IF(B392&lt;$E$15,0,IF(MOD(B392-$E$15,$E$19)=0,$E$13,0)))),0)</f>
        <v>0</v>
      </c>
      <c r="F392" s="121"/>
      <c r="G392" s="119" t="str">
        <f t="shared" si="33"/>
        <v/>
      </c>
      <c r="H392" s="119" t="str">
        <f t="shared" si="34"/>
        <v/>
      </c>
      <c r="I392" s="122" t="str">
        <f t="shared" si="35"/>
        <v/>
      </c>
    </row>
    <row r="393" spans="2:9" ht="15.75" x14ac:dyDescent="0.25">
      <c r="B393" s="117" t="str">
        <f t="shared" si="36"/>
        <v/>
      </c>
      <c r="C393" s="118" t="str">
        <f t="shared" si="31"/>
        <v/>
      </c>
      <c r="D393" s="119" t="str">
        <f t="shared" si="32"/>
        <v/>
      </c>
      <c r="E393" s="120">
        <f>IFERROR(IF(I392-D393&lt;$E$13,0,IF(B393=$E$15,$E$13,IF(B393&lt;$E$15,0,IF(MOD(B393-$E$15,$E$19)=0,$E$13,0)))),0)</f>
        <v>0</v>
      </c>
      <c r="F393" s="121"/>
      <c r="G393" s="119" t="str">
        <f t="shared" si="33"/>
        <v/>
      </c>
      <c r="H393" s="119" t="str">
        <f t="shared" si="34"/>
        <v/>
      </c>
      <c r="I393" s="122" t="str">
        <f t="shared" si="35"/>
        <v/>
      </c>
    </row>
    <row r="394" spans="2:9" ht="15.75" x14ac:dyDescent="0.25">
      <c r="B394" s="117" t="str">
        <f t="shared" si="36"/>
        <v/>
      </c>
      <c r="C394" s="118" t="str">
        <f t="shared" si="31"/>
        <v/>
      </c>
      <c r="D394" s="119" t="str">
        <f t="shared" si="32"/>
        <v/>
      </c>
      <c r="E394" s="120">
        <f>IFERROR(IF(I393-D394&lt;$E$13,0,IF(B394=$E$15,$E$13,IF(B394&lt;$E$15,0,IF(MOD(B394-$E$15,$E$19)=0,$E$13,0)))),0)</f>
        <v>0</v>
      </c>
      <c r="F394" s="121"/>
      <c r="G394" s="119" t="str">
        <f t="shared" si="33"/>
        <v/>
      </c>
      <c r="H394" s="119" t="str">
        <f t="shared" si="34"/>
        <v/>
      </c>
      <c r="I394" s="122" t="str">
        <f t="shared" si="35"/>
        <v/>
      </c>
    </row>
    <row r="395" spans="2:9" ht="15.75" x14ac:dyDescent="0.25">
      <c r="B395" s="117" t="str">
        <f t="shared" si="36"/>
        <v/>
      </c>
      <c r="C395" s="118" t="str">
        <f t="shared" si="31"/>
        <v/>
      </c>
      <c r="D395" s="119" t="str">
        <f t="shared" si="32"/>
        <v/>
      </c>
      <c r="E395" s="120">
        <f>IFERROR(IF(I394-D395&lt;$E$13,0,IF(B395=$E$15,$E$13,IF(B395&lt;$E$15,0,IF(MOD(B395-$E$15,$E$19)=0,$E$13,0)))),0)</f>
        <v>0</v>
      </c>
      <c r="F395" s="121"/>
      <c r="G395" s="119" t="str">
        <f t="shared" si="33"/>
        <v/>
      </c>
      <c r="H395" s="119" t="str">
        <f t="shared" si="34"/>
        <v/>
      </c>
      <c r="I395" s="122" t="str">
        <f t="shared" si="35"/>
        <v/>
      </c>
    </row>
    <row r="396" spans="2:9" ht="15.75" x14ac:dyDescent="0.25">
      <c r="B396" s="117" t="str">
        <f t="shared" si="36"/>
        <v/>
      </c>
      <c r="C396" s="118" t="str">
        <f t="shared" si="31"/>
        <v/>
      </c>
      <c r="D396" s="119" t="str">
        <f t="shared" si="32"/>
        <v/>
      </c>
      <c r="E396" s="120">
        <f>IFERROR(IF(I395-D396&lt;$E$13,0,IF(B396=$E$15,$E$13,IF(B396&lt;$E$15,0,IF(MOD(B396-$E$15,$E$19)=0,$E$13,0)))),0)</f>
        <v>0</v>
      </c>
      <c r="F396" s="121"/>
      <c r="G396" s="119" t="str">
        <f t="shared" si="33"/>
        <v/>
      </c>
      <c r="H396" s="119" t="str">
        <f t="shared" si="34"/>
        <v/>
      </c>
      <c r="I396" s="122" t="str">
        <f t="shared" si="35"/>
        <v/>
      </c>
    </row>
    <row r="397" spans="2:9" ht="15.75" x14ac:dyDescent="0.25">
      <c r="B397" s="117" t="str">
        <f t="shared" si="36"/>
        <v/>
      </c>
      <c r="C397" s="118" t="str">
        <f t="shared" si="31"/>
        <v/>
      </c>
      <c r="D397" s="119" t="str">
        <f t="shared" si="32"/>
        <v/>
      </c>
      <c r="E397" s="120">
        <f>IFERROR(IF(I396-D397&lt;$E$13,0,IF(B397=$E$15,$E$13,IF(B397&lt;$E$15,0,IF(MOD(B397-$E$15,$E$19)=0,$E$13,0)))),0)</f>
        <v>0</v>
      </c>
      <c r="F397" s="121"/>
      <c r="G397" s="119" t="str">
        <f t="shared" si="33"/>
        <v/>
      </c>
      <c r="H397" s="119" t="str">
        <f t="shared" si="34"/>
        <v/>
      </c>
      <c r="I397" s="122" t="str">
        <f t="shared" si="35"/>
        <v/>
      </c>
    </row>
    <row r="398" spans="2:9" ht="15.75" x14ac:dyDescent="0.25">
      <c r="B398" s="117" t="str">
        <f t="shared" si="36"/>
        <v/>
      </c>
      <c r="C398" s="118" t="str">
        <f t="shared" si="31"/>
        <v/>
      </c>
      <c r="D398" s="119" t="str">
        <f t="shared" si="32"/>
        <v/>
      </c>
      <c r="E398" s="120">
        <f>IFERROR(IF(I397-D398&lt;$E$13,0,IF(B398=$E$15,$E$13,IF(B398&lt;$E$15,0,IF(MOD(B398-$E$15,$E$19)=0,$E$13,0)))),0)</f>
        <v>0</v>
      </c>
      <c r="F398" s="121"/>
      <c r="G398" s="119" t="str">
        <f t="shared" si="33"/>
        <v/>
      </c>
      <c r="H398" s="119" t="str">
        <f t="shared" si="34"/>
        <v/>
      </c>
      <c r="I398" s="122" t="str">
        <f t="shared" si="35"/>
        <v/>
      </c>
    </row>
    <row r="399" spans="2:9" ht="15.75" x14ac:dyDescent="0.25">
      <c r="B399" s="117" t="str">
        <f t="shared" si="36"/>
        <v/>
      </c>
      <c r="C399" s="118" t="str">
        <f t="shared" si="31"/>
        <v/>
      </c>
      <c r="D399" s="119" t="str">
        <f t="shared" si="32"/>
        <v/>
      </c>
      <c r="E399" s="120">
        <f>IFERROR(IF(I398-D399&lt;$E$13,0,IF(B399=$E$15,$E$13,IF(B399&lt;$E$15,0,IF(MOD(B399-$E$15,$E$19)=0,$E$13,0)))),0)</f>
        <v>0</v>
      </c>
      <c r="F399" s="121"/>
      <c r="G399" s="119" t="str">
        <f t="shared" si="33"/>
        <v/>
      </c>
      <c r="H399" s="119" t="str">
        <f t="shared" si="34"/>
        <v/>
      </c>
      <c r="I399" s="122" t="str">
        <f t="shared" si="35"/>
        <v/>
      </c>
    </row>
    <row r="400" spans="2:9" ht="15.75" x14ac:dyDescent="0.25">
      <c r="B400" s="117" t="str">
        <f t="shared" si="36"/>
        <v/>
      </c>
      <c r="C400" s="118" t="str">
        <f t="shared" si="31"/>
        <v/>
      </c>
      <c r="D400" s="119" t="str">
        <f t="shared" si="32"/>
        <v/>
      </c>
      <c r="E400" s="120">
        <f>IFERROR(IF(I399-D400&lt;$E$13,0,IF(B400=$E$15,$E$13,IF(B400&lt;$E$15,0,IF(MOD(B400-$E$15,$E$19)=0,$E$13,0)))),0)</f>
        <v>0</v>
      </c>
      <c r="F400" s="121"/>
      <c r="G400" s="119" t="str">
        <f t="shared" si="33"/>
        <v/>
      </c>
      <c r="H400" s="119" t="str">
        <f t="shared" si="34"/>
        <v/>
      </c>
      <c r="I400" s="122" t="str">
        <f t="shared" si="35"/>
        <v/>
      </c>
    </row>
    <row r="401" spans="2:9" ht="15.75" x14ac:dyDescent="0.25">
      <c r="B401" s="117" t="str">
        <f t="shared" si="36"/>
        <v/>
      </c>
      <c r="C401" s="118" t="str">
        <f t="shared" si="31"/>
        <v/>
      </c>
      <c r="D401" s="119" t="str">
        <f t="shared" si="32"/>
        <v/>
      </c>
      <c r="E401" s="120">
        <f>IFERROR(IF(I400-D401&lt;$E$13,0,IF(B401=$E$15,$E$13,IF(B401&lt;$E$15,0,IF(MOD(B401-$E$15,$E$19)=0,$E$13,0)))),0)</f>
        <v>0</v>
      </c>
      <c r="F401" s="121"/>
      <c r="G401" s="119" t="str">
        <f t="shared" si="33"/>
        <v/>
      </c>
      <c r="H401" s="119" t="str">
        <f t="shared" si="34"/>
        <v/>
      </c>
      <c r="I401" s="122" t="str">
        <f t="shared" si="35"/>
        <v/>
      </c>
    </row>
    <row r="402" spans="2:9" ht="15.75" x14ac:dyDescent="0.25">
      <c r="B402" s="117" t="str">
        <f t="shared" si="36"/>
        <v/>
      </c>
      <c r="C402" s="118" t="str">
        <f t="shared" si="31"/>
        <v/>
      </c>
      <c r="D402" s="119" t="str">
        <f t="shared" si="32"/>
        <v/>
      </c>
      <c r="E402" s="120">
        <f>IFERROR(IF(I401-D402&lt;$E$13,0,IF(B402=$E$15,$E$13,IF(B402&lt;$E$15,0,IF(MOD(B402-$E$15,$E$19)=0,$E$13,0)))),0)</f>
        <v>0</v>
      </c>
      <c r="F402" s="121"/>
      <c r="G402" s="119" t="str">
        <f t="shared" si="33"/>
        <v/>
      </c>
      <c r="H402" s="119" t="str">
        <f t="shared" si="34"/>
        <v/>
      </c>
      <c r="I402" s="122" t="str">
        <f t="shared" si="35"/>
        <v/>
      </c>
    </row>
    <row r="403" spans="2:9" ht="15.75" x14ac:dyDescent="0.25">
      <c r="B403" s="117" t="str">
        <f t="shared" si="36"/>
        <v/>
      </c>
      <c r="C403" s="118" t="str">
        <f t="shared" si="31"/>
        <v/>
      </c>
      <c r="D403" s="119" t="str">
        <f t="shared" si="32"/>
        <v/>
      </c>
      <c r="E403" s="120">
        <f>IFERROR(IF(I402-D403&lt;$E$13,0,IF(B403=$E$15,$E$13,IF(B403&lt;$E$15,0,IF(MOD(B403-$E$15,$E$19)=0,$E$13,0)))),0)</f>
        <v>0</v>
      </c>
      <c r="F403" s="121"/>
      <c r="G403" s="119" t="str">
        <f t="shared" si="33"/>
        <v/>
      </c>
      <c r="H403" s="119" t="str">
        <f t="shared" si="34"/>
        <v/>
      </c>
      <c r="I403" s="122" t="str">
        <f t="shared" si="35"/>
        <v/>
      </c>
    </row>
    <row r="404" spans="2:9" ht="15.75" x14ac:dyDescent="0.25">
      <c r="B404" s="117" t="str">
        <f t="shared" si="36"/>
        <v/>
      </c>
      <c r="C404" s="118" t="str">
        <f t="shared" si="31"/>
        <v/>
      </c>
      <c r="D404" s="119" t="str">
        <f t="shared" si="32"/>
        <v/>
      </c>
      <c r="E404" s="120">
        <f>IFERROR(IF(I403-D404&lt;$E$13,0,IF(B404=$E$15,$E$13,IF(B404&lt;$E$15,0,IF(MOD(B404-$E$15,$E$19)=0,$E$13,0)))),0)</f>
        <v>0</v>
      </c>
      <c r="F404" s="121"/>
      <c r="G404" s="119" t="str">
        <f t="shared" si="33"/>
        <v/>
      </c>
      <c r="H404" s="119" t="str">
        <f t="shared" si="34"/>
        <v/>
      </c>
      <c r="I404" s="122" t="str">
        <f t="shared" si="35"/>
        <v/>
      </c>
    </row>
    <row r="405" spans="2:9" ht="15.75" x14ac:dyDescent="0.25">
      <c r="B405" s="117" t="str">
        <f t="shared" si="36"/>
        <v/>
      </c>
      <c r="C405" s="118" t="str">
        <f t="shared" si="31"/>
        <v/>
      </c>
      <c r="D405" s="119" t="str">
        <f t="shared" si="32"/>
        <v/>
      </c>
      <c r="E405" s="120">
        <f>IFERROR(IF(I404-D405&lt;$E$13,0,IF(B405=$E$15,$E$13,IF(B405&lt;$E$15,0,IF(MOD(B405-$E$15,$E$19)=0,$E$13,0)))),0)</f>
        <v>0</v>
      </c>
      <c r="F405" s="121"/>
      <c r="G405" s="119" t="str">
        <f t="shared" si="33"/>
        <v/>
      </c>
      <c r="H405" s="119" t="str">
        <f t="shared" si="34"/>
        <v/>
      </c>
      <c r="I405" s="122" t="str">
        <f t="shared" si="35"/>
        <v/>
      </c>
    </row>
    <row r="406" spans="2:9" ht="15.75" x14ac:dyDescent="0.25">
      <c r="B406" s="117" t="str">
        <f t="shared" si="36"/>
        <v/>
      </c>
      <c r="C406" s="118" t="str">
        <f t="shared" si="31"/>
        <v/>
      </c>
      <c r="D406" s="119" t="str">
        <f t="shared" si="32"/>
        <v/>
      </c>
      <c r="E406" s="120">
        <f>IFERROR(IF(I405-D406&lt;$E$13,0,IF(B406=$E$15,$E$13,IF(B406&lt;$E$15,0,IF(MOD(B406-$E$15,$E$19)=0,$E$13,0)))),0)</f>
        <v>0</v>
      </c>
      <c r="F406" s="121"/>
      <c r="G406" s="119" t="str">
        <f t="shared" si="33"/>
        <v/>
      </c>
      <c r="H406" s="119" t="str">
        <f t="shared" si="34"/>
        <v/>
      </c>
      <c r="I406" s="122" t="str">
        <f t="shared" si="35"/>
        <v/>
      </c>
    </row>
    <row r="407" spans="2:9" ht="15.75" x14ac:dyDescent="0.25">
      <c r="B407" s="117" t="str">
        <f t="shared" si="36"/>
        <v/>
      </c>
      <c r="C407" s="118" t="str">
        <f t="shared" si="31"/>
        <v/>
      </c>
      <c r="D407" s="119" t="str">
        <f t="shared" si="32"/>
        <v/>
      </c>
      <c r="E407" s="120">
        <f>IFERROR(IF(I406-D407&lt;$E$13,0,IF(B407=$E$15,$E$13,IF(B407&lt;$E$15,0,IF(MOD(B407-$E$15,$E$19)=0,$E$13,0)))),0)</f>
        <v>0</v>
      </c>
      <c r="F407" s="121"/>
      <c r="G407" s="119" t="str">
        <f t="shared" si="33"/>
        <v/>
      </c>
      <c r="H407" s="119" t="str">
        <f t="shared" si="34"/>
        <v/>
      </c>
      <c r="I407" s="122" t="str">
        <f t="shared" si="35"/>
        <v/>
      </c>
    </row>
    <row r="408" spans="2:9" ht="15.75" x14ac:dyDescent="0.25">
      <c r="B408" s="117" t="str">
        <f t="shared" si="36"/>
        <v/>
      </c>
      <c r="C408" s="118" t="str">
        <f t="shared" si="31"/>
        <v/>
      </c>
      <c r="D408" s="119" t="str">
        <f t="shared" si="32"/>
        <v/>
      </c>
      <c r="E408" s="120">
        <f>IFERROR(IF(I407-D408&lt;$E$13,0,IF(B408=$E$15,$E$13,IF(B408&lt;$E$15,0,IF(MOD(B408-$E$15,$E$19)=0,$E$13,0)))),0)</f>
        <v>0</v>
      </c>
      <c r="F408" s="121"/>
      <c r="G408" s="119" t="str">
        <f t="shared" si="33"/>
        <v/>
      </c>
      <c r="H408" s="119" t="str">
        <f t="shared" si="34"/>
        <v/>
      </c>
      <c r="I408" s="122" t="str">
        <f t="shared" si="35"/>
        <v/>
      </c>
    </row>
    <row r="409" spans="2:9" ht="15.75" x14ac:dyDescent="0.25">
      <c r="B409" s="117" t="str">
        <f t="shared" si="36"/>
        <v/>
      </c>
      <c r="C409" s="118" t="str">
        <f t="shared" ref="C409:C472" si="37">IF(B409="","",IF(OR(payment_frequency="Weekly",payment_frequency="Bi-weekly",payment_frequency="Semi-monthly"),first_payment_date+B409*VLOOKUP(payment_frequency,periodic_table,2,0),EDATE(first_payment_date,B409*VLOOKUP(payment_frequency,periodic_table,2,0))))</f>
        <v/>
      </c>
      <c r="D409" s="119" t="str">
        <f t="shared" ref="D409:D472" si="38">IF(B409="","",IF(I408&lt;payment,I408*(1+rate),payment))</f>
        <v/>
      </c>
      <c r="E409" s="120">
        <f>IFERROR(IF(I408-D409&lt;$E$13,0,IF(B409=$E$15,$E$13,IF(B409&lt;$E$15,0,IF(MOD(B409-$E$15,$E$19)=0,$E$13,0)))),0)</f>
        <v>0</v>
      </c>
      <c r="F409" s="121"/>
      <c r="G409" s="119" t="str">
        <f t="shared" ref="G409:G472" si="39">IF(AND(payment_type=1,B409=1),0,IF(B409="","",I408*rate))</f>
        <v/>
      </c>
      <c r="H409" s="119" t="str">
        <f t="shared" si="34"/>
        <v/>
      </c>
      <c r="I409" s="122" t="str">
        <f t="shared" si="35"/>
        <v/>
      </c>
    </row>
    <row r="410" spans="2:9" ht="15.75" x14ac:dyDescent="0.25">
      <c r="B410" s="117" t="str">
        <f t="shared" si="36"/>
        <v/>
      </c>
      <c r="C410" s="118" t="str">
        <f t="shared" si="37"/>
        <v/>
      </c>
      <c r="D410" s="119" t="str">
        <f t="shared" si="38"/>
        <v/>
      </c>
      <c r="E410" s="120">
        <f>IFERROR(IF(I409-D410&lt;$E$13,0,IF(B410=$E$15,$E$13,IF(B410&lt;$E$15,0,IF(MOD(B410-$E$15,$E$19)=0,$E$13,0)))),0)</f>
        <v>0</v>
      </c>
      <c r="F410" s="121"/>
      <c r="G410" s="119" t="str">
        <f t="shared" si="39"/>
        <v/>
      </c>
      <c r="H410" s="119" t="str">
        <f t="shared" ref="H410:H473" si="40">IF(B410="","",D410-G410+E410+F410)</f>
        <v/>
      </c>
      <c r="I410" s="122" t="str">
        <f t="shared" ref="I410:I473" si="41">IFERROR(IF(H410&lt;=0,"",I409-H410),"")</f>
        <v/>
      </c>
    </row>
    <row r="411" spans="2:9" ht="15.75" x14ac:dyDescent="0.25">
      <c r="B411" s="117" t="str">
        <f t="shared" si="36"/>
        <v/>
      </c>
      <c r="C411" s="118" t="str">
        <f t="shared" si="37"/>
        <v/>
      </c>
      <c r="D411" s="119" t="str">
        <f t="shared" si="38"/>
        <v/>
      </c>
      <c r="E411" s="120">
        <f>IFERROR(IF(I410-D411&lt;$E$13,0,IF(B411=$E$15,$E$13,IF(B411&lt;$E$15,0,IF(MOD(B411-$E$15,$E$19)=0,$E$13,0)))),0)</f>
        <v>0</v>
      </c>
      <c r="F411" s="121"/>
      <c r="G411" s="119" t="str">
        <f t="shared" si="39"/>
        <v/>
      </c>
      <c r="H411" s="119" t="str">
        <f t="shared" si="40"/>
        <v/>
      </c>
      <c r="I411" s="122" t="str">
        <f t="shared" si="41"/>
        <v/>
      </c>
    </row>
    <row r="412" spans="2:9" ht="15.75" x14ac:dyDescent="0.25">
      <c r="B412" s="117" t="str">
        <f t="shared" si="36"/>
        <v/>
      </c>
      <c r="C412" s="118" t="str">
        <f t="shared" si="37"/>
        <v/>
      </c>
      <c r="D412" s="119" t="str">
        <f t="shared" si="38"/>
        <v/>
      </c>
      <c r="E412" s="120">
        <f>IFERROR(IF(I411-D412&lt;$E$13,0,IF(B412=$E$15,$E$13,IF(B412&lt;$E$15,0,IF(MOD(B412-$E$15,$E$19)=0,$E$13,0)))),0)</f>
        <v>0</v>
      </c>
      <c r="F412" s="121"/>
      <c r="G412" s="119" t="str">
        <f t="shared" si="39"/>
        <v/>
      </c>
      <c r="H412" s="119" t="str">
        <f t="shared" si="40"/>
        <v/>
      </c>
      <c r="I412" s="122" t="str">
        <f t="shared" si="41"/>
        <v/>
      </c>
    </row>
    <row r="413" spans="2:9" ht="15.75" x14ac:dyDescent="0.25">
      <c r="B413" s="117" t="str">
        <f t="shared" si="36"/>
        <v/>
      </c>
      <c r="C413" s="118" t="str">
        <f t="shared" si="37"/>
        <v/>
      </c>
      <c r="D413" s="119" t="str">
        <f t="shared" si="38"/>
        <v/>
      </c>
      <c r="E413" s="120">
        <f>IFERROR(IF(I412-D413&lt;$E$13,0,IF(B413=$E$15,$E$13,IF(B413&lt;$E$15,0,IF(MOD(B413-$E$15,$E$19)=0,$E$13,0)))),0)</f>
        <v>0</v>
      </c>
      <c r="F413" s="121"/>
      <c r="G413" s="119" t="str">
        <f t="shared" si="39"/>
        <v/>
      </c>
      <c r="H413" s="119" t="str">
        <f t="shared" si="40"/>
        <v/>
      </c>
      <c r="I413" s="122" t="str">
        <f t="shared" si="41"/>
        <v/>
      </c>
    </row>
    <row r="414" spans="2:9" ht="15.75" x14ac:dyDescent="0.25">
      <c r="B414" s="117" t="str">
        <f t="shared" si="36"/>
        <v/>
      </c>
      <c r="C414" s="118" t="str">
        <f t="shared" si="37"/>
        <v/>
      </c>
      <c r="D414" s="119" t="str">
        <f t="shared" si="38"/>
        <v/>
      </c>
      <c r="E414" s="120">
        <f>IFERROR(IF(I413-D414&lt;$E$13,0,IF(B414=$E$15,$E$13,IF(B414&lt;$E$15,0,IF(MOD(B414-$E$15,$E$19)=0,$E$13,0)))),0)</f>
        <v>0</v>
      </c>
      <c r="F414" s="121"/>
      <c r="G414" s="119" t="str">
        <f t="shared" si="39"/>
        <v/>
      </c>
      <c r="H414" s="119" t="str">
        <f t="shared" si="40"/>
        <v/>
      </c>
      <c r="I414" s="122" t="str">
        <f t="shared" si="41"/>
        <v/>
      </c>
    </row>
    <row r="415" spans="2:9" ht="15.75" x14ac:dyDescent="0.25">
      <c r="B415" s="117" t="str">
        <f t="shared" si="36"/>
        <v/>
      </c>
      <c r="C415" s="118" t="str">
        <f t="shared" si="37"/>
        <v/>
      </c>
      <c r="D415" s="119" t="str">
        <f t="shared" si="38"/>
        <v/>
      </c>
      <c r="E415" s="120">
        <f>IFERROR(IF(I414-D415&lt;$E$13,0,IF(B415=$E$15,$E$13,IF(B415&lt;$E$15,0,IF(MOD(B415-$E$15,$E$19)=0,$E$13,0)))),0)</f>
        <v>0</v>
      </c>
      <c r="F415" s="121"/>
      <c r="G415" s="119" t="str">
        <f t="shared" si="39"/>
        <v/>
      </c>
      <c r="H415" s="119" t="str">
        <f t="shared" si="40"/>
        <v/>
      </c>
      <c r="I415" s="122" t="str">
        <f t="shared" si="41"/>
        <v/>
      </c>
    </row>
    <row r="416" spans="2:9" ht="15.75" x14ac:dyDescent="0.25">
      <c r="B416" s="117" t="str">
        <f t="shared" si="36"/>
        <v/>
      </c>
      <c r="C416" s="118" t="str">
        <f t="shared" si="37"/>
        <v/>
      </c>
      <c r="D416" s="119" t="str">
        <f t="shared" si="38"/>
        <v/>
      </c>
      <c r="E416" s="120">
        <f>IFERROR(IF(I415-D416&lt;$E$13,0,IF(B416=$E$15,$E$13,IF(B416&lt;$E$15,0,IF(MOD(B416-$E$15,$E$19)=0,$E$13,0)))),0)</f>
        <v>0</v>
      </c>
      <c r="F416" s="121"/>
      <c r="G416" s="119" t="str">
        <f t="shared" si="39"/>
        <v/>
      </c>
      <c r="H416" s="119" t="str">
        <f t="shared" si="40"/>
        <v/>
      </c>
      <c r="I416" s="122" t="str">
        <f t="shared" si="41"/>
        <v/>
      </c>
    </row>
    <row r="417" spans="2:9" ht="15.75" x14ac:dyDescent="0.25">
      <c r="B417" s="117" t="str">
        <f t="shared" si="36"/>
        <v/>
      </c>
      <c r="C417" s="118" t="str">
        <f t="shared" si="37"/>
        <v/>
      </c>
      <c r="D417" s="119" t="str">
        <f t="shared" si="38"/>
        <v/>
      </c>
      <c r="E417" s="120">
        <f>IFERROR(IF(I416-D417&lt;$E$13,0,IF(B417=$E$15,$E$13,IF(B417&lt;$E$15,0,IF(MOD(B417-$E$15,$E$19)=0,$E$13,0)))),0)</f>
        <v>0</v>
      </c>
      <c r="F417" s="121"/>
      <c r="G417" s="119" t="str">
        <f t="shared" si="39"/>
        <v/>
      </c>
      <c r="H417" s="119" t="str">
        <f t="shared" si="40"/>
        <v/>
      </c>
      <c r="I417" s="122" t="str">
        <f t="shared" si="41"/>
        <v/>
      </c>
    </row>
    <row r="418" spans="2:9" ht="15.75" x14ac:dyDescent="0.25">
      <c r="B418" s="117" t="str">
        <f t="shared" si="36"/>
        <v/>
      </c>
      <c r="C418" s="118" t="str">
        <f t="shared" si="37"/>
        <v/>
      </c>
      <c r="D418" s="119" t="str">
        <f t="shared" si="38"/>
        <v/>
      </c>
      <c r="E418" s="120">
        <f>IFERROR(IF(I417-D418&lt;$E$13,0,IF(B418=$E$15,$E$13,IF(B418&lt;$E$15,0,IF(MOD(B418-$E$15,$E$19)=0,$E$13,0)))),0)</f>
        <v>0</v>
      </c>
      <c r="F418" s="121"/>
      <c r="G418" s="119" t="str">
        <f t="shared" si="39"/>
        <v/>
      </c>
      <c r="H418" s="119" t="str">
        <f t="shared" si="40"/>
        <v/>
      </c>
      <c r="I418" s="122" t="str">
        <f t="shared" si="41"/>
        <v/>
      </c>
    </row>
    <row r="419" spans="2:9" ht="15.75" x14ac:dyDescent="0.25">
      <c r="B419" s="117" t="str">
        <f t="shared" si="36"/>
        <v/>
      </c>
      <c r="C419" s="118" t="str">
        <f t="shared" si="37"/>
        <v/>
      </c>
      <c r="D419" s="119" t="str">
        <f t="shared" si="38"/>
        <v/>
      </c>
      <c r="E419" s="120">
        <f>IFERROR(IF(I418-D419&lt;$E$13,0,IF(B419=$E$15,$E$13,IF(B419&lt;$E$15,0,IF(MOD(B419-$E$15,$E$19)=0,$E$13,0)))),0)</f>
        <v>0</v>
      </c>
      <c r="F419" s="121"/>
      <c r="G419" s="119" t="str">
        <f t="shared" si="39"/>
        <v/>
      </c>
      <c r="H419" s="119" t="str">
        <f t="shared" si="40"/>
        <v/>
      </c>
      <c r="I419" s="122" t="str">
        <f t="shared" si="41"/>
        <v/>
      </c>
    </row>
    <row r="420" spans="2:9" ht="15.75" x14ac:dyDescent="0.25">
      <c r="B420" s="117" t="str">
        <f t="shared" si="36"/>
        <v/>
      </c>
      <c r="C420" s="118" t="str">
        <f t="shared" si="37"/>
        <v/>
      </c>
      <c r="D420" s="119" t="str">
        <f t="shared" si="38"/>
        <v/>
      </c>
      <c r="E420" s="120">
        <f>IFERROR(IF(I419-D420&lt;$E$13,0,IF(B420=$E$15,$E$13,IF(B420&lt;$E$15,0,IF(MOD(B420-$E$15,$E$19)=0,$E$13,0)))),0)</f>
        <v>0</v>
      </c>
      <c r="F420" s="121"/>
      <c r="G420" s="119" t="str">
        <f t="shared" si="39"/>
        <v/>
      </c>
      <c r="H420" s="119" t="str">
        <f t="shared" si="40"/>
        <v/>
      </c>
      <c r="I420" s="122" t="str">
        <f t="shared" si="41"/>
        <v/>
      </c>
    </row>
    <row r="421" spans="2:9" ht="15.75" x14ac:dyDescent="0.25">
      <c r="B421" s="117" t="str">
        <f t="shared" si="36"/>
        <v/>
      </c>
      <c r="C421" s="118" t="str">
        <f t="shared" si="37"/>
        <v/>
      </c>
      <c r="D421" s="119" t="str">
        <f t="shared" si="38"/>
        <v/>
      </c>
      <c r="E421" s="120">
        <f>IFERROR(IF(I420-D421&lt;$E$13,0,IF(B421=$E$15,$E$13,IF(B421&lt;$E$15,0,IF(MOD(B421-$E$15,$E$19)=0,$E$13,0)))),0)</f>
        <v>0</v>
      </c>
      <c r="F421" s="121"/>
      <c r="G421" s="119" t="str">
        <f t="shared" si="39"/>
        <v/>
      </c>
      <c r="H421" s="119" t="str">
        <f t="shared" si="40"/>
        <v/>
      </c>
      <c r="I421" s="122" t="str">
        <f t="shared" si="41"/>
        <v/>
      </c>
    </row>
    <row r="422" spans="2:9" ht="15.75" x14ac:dyDescent="0.25">
      <c r="B422" s="117" t="str">
        <f t="shared" si="36"/>
        <v/>
      </c>
      <c r="C422" s="118" t="str">
        <f t="shared" si="37"/>
        <v/>
      </c>
      <c r="D422" s="119" t="str">
        <f t="shared" si="38"/>
        <v/>
      </c>
      <c r="E422" s="120">
        <f>IFERROR(IF(I421-D422&lt;$E$13,0,IF(B422=$E$15,$E$13,IF(B422&lt;$E$15,0,IF(MOD(B422-$E$15,$E$19)=0,$E$13,0)))),0)</f>
        <v>0</v>
      </c>
      <c r="F422" s="121"/>
      <c r="G422" s="119" t="str">
        <f t="shared" si="39"/>
        <v/>
      </c>
      <c r="H422" s="119" t="str">
        <f t="shared" si="40"/>
        <v/>
      </c>
      <c r="I422" s="122" t="str">
        <f t="shared" si="41"/>
        <v/>
      </c>
    </row>
    <row r="423" spans="2:9" ht="15.75" x14ac:dyDescent="0.25">
      <c r="B423" s="117" t="str">
        <f t="shared" si="36"/>
        <v/>
      </c>
      <c r="C423" s="118" t="str">
        <f t="shared" si="37"/>
        <v/>
      </c>
      <c r="D423" s="119" t="str">
        <f t="shared" si="38"/>
        <v/>
      </c>
      <c r="E423" s="120">
        <f>IFERROR(IF(I422-D423&lt;$E$13,0,IF(B423=$E$15,$E$13,IF(B423&lt;$E$15,0,IF(MOD(B423-$E$15,$E$19)=0,$E$13,0)))),0)</f>
        <v>0</v>
      </c>
      <c r="F423" s="121"/>
      <c r="G423" s="119" t="str">
        <f t="shared" si="39"/>
        <v/>
      </c>
      <c r="H423" s="119" t="str">
        <f t="shared" si="40"/>
        <v/>
      </c>
      <c r="I423" s="122" t="str">
        <f t="shared" si="41"/>
        <v/>
      </c>
    </row>
    <row r="424" spans="2:9" ht="15.75" x14ac:dyDescent="0.25">
      <c r="B424" s="117" t="str">
        <f t="shared" si="36"/>
        <v/>
      </c>
      <c r="C424" s="118" t="str">
        <f t="shared" si="37"/>
        <v/>
      </c>
      <c r="D424" s="119" t="str">
        <f t="shared" si="38"/>
        <v/>
      </c>
      <c r="E424" s="120">
        <f>IFERROR(IF(I423-D424&lt;$E$13,0,IF(B424=$E$15,$E$13,IF(B424&lt;$E$15,0,IF(MOD(B424-$E$15,$E$19)=0,$E$13,0)))),0)</f>
        <v>0</v>
      </c>
      <c r="F424" s="121"/>
      <c r="G424" s="119" t="str">
        <f t="shared" si="39"/>
        <v/>
      </c>
      <c r="H424" s="119" t="str">
        <f t="shared" si="40"/>
        <v/>
      </c>
      <c r="I424" s="122" t="str">
        <f t="shared" si="41"/>
        <v/>
      </c>
    </row>
    <row r="425" spans="2:9" ht="15.75" x14ac:dyDescent="0.25">
      <c r="B425" s="117" t="str">
        <f t="shared" si="36"/>
        <v/>
      </c>
      <c r="C425" s="118" t="str">
        <f t="shared" si="37"/>
        <v/>
      </c>
      <c r="D425" s="119" t="str">
        <f t="shared" si="38"/>
        <v/>
      </c>
      <c r="E425" s="120">
        <f>IFERROR(IF(I424-D425&lt;$E$13,0,IF(B425=$E$15,$E$13,IF(B425&lt;$E$15,0,IF(MOD(B425-$E$15,$E$19)=0,$E$13,0)))),0)</f>
        <v>0</v>
      </c>
      <c r="F425" s="121"/>
      <c r="G425" s="119" t="str">
        <f t="shared" si="39"/>
        <v/>
      </c>
      <c r="H425" s="119" t="str">
        <f t="shared" si="40"/>
        <v/>
      </c>
      <c r="I425" s="122" t="str">
        <f t="shared" si="41"/>
        <v/>
      </c>
    </row>
    <row r="426" spans="2:9" ht="15.75" x14ac:dyDescent="0.25">
      <c r="B426" s="117" t="str">
        <f t="shared" si="36"/>
        <v/>
      </c>
      <c r="C426" s="118" t="str">
        <f t="shared" si="37"/>
        <v/>
      </c>
      <c r="D426" s="119" t="str">
        <f t="shared" si="38"/>
        <v/>
      </c>
      <c r="E426" s="120">
        <f>IFERROR(IF(I425-D426&lt;$E$13,0,IF(B426=$E$15,$E$13,IF(B426&lt;$E$15,0,IF(MOD(B426-$E$15,$E$19)=0,$E$13,0)))),0)</f>
        <v>0</v>
      </c>
      <c r="F426" s="121"/>
      <c r="G426" s="119" t="str">
        <f t="shared" si="39"/>
        <v/>
      </c>
      <c r="H426" s="119" t="str">
        <f t="shared" si="40"/>
        <v/>
      </c>
      <c r="I426" s="122" t="str">
        <f t="shared" si="41"/>
        <v/>
      </c>
    </row>
    <row r="427" spans="2:9" ht="15.75" x14ac:dyDescent="0.25">
      <c r="B427" s="117" t="str">
        <f t="shared" si="36"/>
        <v/>
      </c>
      <c r="C427" s="118" t="str">
        <f t="shared" si="37"/>
        <v/>
      </c>
      <c r="D427" s="119" t="str">
        <f t="shared" si="38"/>
        <v/>
      </c>
      <c r="E427" s="120">
        <f>IFERROR(IF(I426-D427&lt;$E$13,0,IF(B427=$E$15,$E$13,IF(B427&lt;$E$15,0,IF(MOD(B427-$E$15,$E$19)=0,$E$13,0)))),0)</f>
        <v>0</v>
      </c>
      <c r="F427" s="121"/>
      <c r="G427" s="119" t="str">
        <f t="shared" si="39"/>
        <v/>
      </c>
      <c r="H427" s="119" t="str">
        <f t="shared" si="40"/>
        <v/>
      </c>
      <c r="I427" s="122" t="str">
        <f t="shared" si="41"/>
        <v/>
      </c>
    </row>
    <row r="428" spans="2:9" ht="15.75" x14ac:dyDescent="0.25">
      <c r="B428" s="117" t="str">
        <f t="shared" si="36"/>
        <v/>
      </c>
      <c r="C428" s="118" t="str">
        <f t="shared" si="37"/>
        <v/>
      </c>
      <c r="D428" s="119" t="str">
        <f t="shared" si="38"/>
        <v/>
      </c>
      <c r="E428" s="120">
        <f>IFERROR(IF(I427-D428&lt;$E$13,0,IF(B428=$E$15,$E$13,IF(B428&lt;$E$15,0,IF(MOD(B428-$E$15,$E$19)=0,$E$13,0)))),0)</f>
        <v>0</v>
      </c>
      <c r="F428" s="121"/>
      <c r="G428" s="119" t="str">
        <f t="shared" si="39"/>
        <v/>
      </c>
      <c r="H428" s="119" t="str">
        <f t="shared" si="40"/>
        <v/>
      </c>
      <c r="I428" s="122" t="str">
        <f t="shared" si="41"/>
        <v/>
      </c>
    </row>
    <row r="429" spans="2:9" ht="15.75" x14ac:dyDescent="0.25">
      <c r="B429" s="117" t="str">
        <f t="shared" si="36"/>
        <v/>
      </c>
      <c r="C429" s="118" t="str">
        <f t="shared" si="37"/>
        <v/>
      </c>
      <c r="D429" s="119" t="str">
        <f t="shared" si="38"/>
        <v/>
      </c>
      <c r="E429" s="120">
        <f>IFERROR(IF(I428-D429&lt;$E$13,0,IF(B429=$E$15,$E$13,IF(B429&lt;$E$15,0,IF(MOD(B429-$E$15,$E$19)=0,$E$13,0)))),0)</f>
        <v>0</v>
      </c>
      <c r="F429" s="121"/>
      <c r="G429" s="119" t="str">
        <f t="shared" si="39"/>
        <v/>
      </c>
      <c r="H429" s="119" t="str">
        <f t="shared" si="40"/>
        <v/>
      </c>
      <c r="I429" s="122" t="str">
        <f t="shared" si="41"/>
        <v/>
      </c>
    </row>
    <row r="430" spans="2:9" ht="15.75" x14ac:dyDescent="0.25">
      <c r="B430" s="117" t="str">
        <f t="shared" si="36"/>
        <v/>
      </c>
      <c r="C430" s="118" t="str">
        <f t="shared" si="37"/>
        <v/>
      </c>
      <c r="D430" s="119" t="str">
        <f t="shared" si="38"/>
        <v/>
      </c>
      <c r="E430" s="120">
        <f>IFERROR(IF(I429-D430&lt;$E$13,0,IF(B430=$E$15,$E$13,IF(B430&lt;$E$15,0,IF(MOD(B430-$E$15,$E$19)=0,$E$13,0)))),0)</f>
        <v>0</v>
      </c>
      <c r="F430" s="121"/>
      <c r="G430" s="119" t="str">
        <f t="shared" si="39"/>
        <v/>
      </c>
      <c r="H430" s="119" t="str">
        <f t="shared" si="40"/>
        <v/>
      </c>
      <c r="I430" s="122" t="str">
        <f t="shared" si="41"/>
        <v/>
      </c>
    </row>
    <row r="431" spans="2:9" ht="15.75" x14ac:dyDescent="0.25">
      <c r="B431" s="117" t="str">
        <f t="shared" si="36"/>
        <v/>
      </c>
      <c r="C431" s="118" t="str">
        <f t="shared" si="37"/>
        <v/>
      </c>
      <c r="D431" s="119" t="str">
        <f t="shared" si="38"/>
        <v/>
      </c>
      <c r="E431" s="120">
        <f>IFERROR(IF(I430-D431&lt;$E$13,0,IF(B431=$E$15,$E$13,IF(B431&lt;$E$15,0,IF(MOD(B431-$E$15,$E$19)=0,$E$13,0)))),0)</f>
        <v>0</v>
      </c>
      <c r="F431" s="121"/>
      <c r="G431" s="119" t="str">
        <f t="shared" si="39"/>
        <v/>
      </c>
      <c r="H431" s="119" t="str">
        <f t="shared" si="40"/>
        <v/>
      </c>
      <c r="I431" s="122" t="str">
        <f t="shared" si="41"/>
        <v/>
      </c>
    </row>
    <row r="432" spans="2:9" ht="15.75" x14ac:dyDescent="0.25">
      <c r="B432" s="117" t="str">
        <f t="shared" ref="B432:B495" si="42">IFERROR(IF(I431&lt;=0,"",B431+1),"")</f>
        <v/>
      </c>
      <c r="C432" s="118" t="str">
        <f t="shared" si="37"/>
        <v/>
      </c>
      <c r="D432" s="119" t="str">
        <f t="shared" si="38"/>
        <v/>
      </c>
      <c r="E432" s="120">
        <f>IFERROR(IF(I431-D432&lt;$E$13,0,IF(B432=$E$15,$E$13,IF(B432&lt;$E$15,0,IF(MOD(B432-$E$15,$E$19)=0,$E$13,0)))),0)</f>
        <v>0</v>
      </c>
      <c r="F432" s="121"/>
      <c r="G432" s="119" t="str">
        <f t="shared" si="39"/>
        <v/>
      </c>
      <c r="H432" s="119" t="str">
        <f t="shared" si="40"/>
        <v/>
      </c>
      <c r="I432" s="122" t="str">
        <f t="shared" si="41"/>
        <v/>
      </c>
    </row>
    <row r="433" spans="2:9" ht="15.75" x14ac:dyDescent="0.25">
      <c r="B433" s="117" t="str">
        <f t="shared" si="42"/>
        <v/>
      </c>
      <c r="C433" s="118" t="str">
        <f t="shared" si="37"/>
        <v/>
      </c>
      <c r="D433" s="119" t="str">
        <f t="shared" si="38"/>
        <v/>
      </c>
      <c r="E433" s="120">
        <f>IFERROR(IF(I432-D433&lt;$E$13,0,IF(B433=$E$15,$E$13,IF(B433&lt;$E$15,0,IF(MOD(B433-$E$15,$E$19)=0,$E$13,0)))),0)</f>
        <v>0</v>
      </c>
      <c r="F433" s="121"/>
      <c r="G433" s="119" t="str">
        <f t="shared" si="39"/>
        <v/>
      </c>
      <c r="H433" s="119" t="str">
        <f t="shared" si="40"/>
        <v/>
      </c>
      <c r="I433" s="122" t="str">
        <f t="shared" si="41"/>
        <v/>
      </c>
    </row>
    <row r="434" spans="2:9" ht="15.75" x14ac:dyDescent="0.25">
      <c r="B434" s="117" t="str">
        <f t="shared" si="42"/>
        <v/>
      </c>
      <c r="C434" s="118" t="str">
        <f t="shared" si="37"/>
        <v/>
      </c>
      <c r="D434" s="119" t="str">
        <f t="shared" si="38"/>
        <v/>
      </c>
      <c r="E434" s="120">
        <f>IFERROR(IF(I433-D434&lt;$E$13,0,IF(B434=$E$15,$E$13,IF(B434&lt;$E$15,0,IF(MOD(B434-$E$15,$E$19)=0,$E$13,0)))),0)</f>
        <v>0</v>
      </c>
      <c r="F434" s="121"/>
      <c r="G434" s="119" t="str">
        <f t="shared" si="39"/>
        <v/>
      </c>
      <c r="H434" s="119" t="str">
        <f t="shared" si="40"/>
        <v/>
      </c>
      <c r="I434" s="122" t="str">
        <f t="shared" si="41"/>
        <v/>
      </c>
    </row>
    <row r="435" spans="2:9" ht="15.75" x14ac:dyDescent="0.25">
      <c r="B435" s="117" t="str">
        <f t="shared" si="42"/>
        <v/>
      </c>
      <c r="C435" s="118" t="str">
        <f t="shared" si="37"/>
        <v/>
      </c>
      <c r="D435" s="119" t="str">
        <f t="shared" si="38"/>
        <v/>
      </c>
      <c r="E435" s="120">
        <f>IFERROR(IF(I434-D435&lt;$E$13,0,IF(B435=$E$15,$E$13,IF(B435&lt;$E$15,0,IF(MOD(B435-$E$15,$E$19)=0,$E$13,0)))),0)</f>
        <v>0</v>
      </c>
      <c r="F435" s="121"/>
      <c r="G435" s="119" t="str">
        <f t="shared" si="39"/>
        <v/>
      </c>
      <c r="H435" s="119" t="str">
        <f t="shared" si="40"/>
        <v/>
      </c>
      <c r="I435" s="122" t="str">
        <f t="shared" si="41"/>
        <v/>
      </c>
    </row>
    <row r="436" spans="2:9" ht="15.75" x14ac:dyDescent="0.25">
      <c r="B436" s="117" t="str">
        <f t="shared" si="42"/>
        <v/>
      </c>
      <c r="C436" s="118" t="str">
        <f t="shared" si="37"/>
        <v/>
      </c>
      <c r="D436" s="119" t="str">
        <f t="shared" si="38"/>
        <v/>
      </c>
      <c r="E436" s="120">
        <f>IFERROR(IF(I435-D436&lt;$E$13,0,IF(B436=$E$15,$E$13,IF(B436&lt;$E$15,0,IF(MOD(B436-$E$15,$E$19)=0,$E$13,0)))),0)</f>
        <v>0</v>
      </c>
      <c r="F436" s="121"/>
      <c r="G436" s="119" t="str">
        <f t="shared" si="39"/>
        <v/>
      </c>
      <c r="H436" s="119" t="str">
        <f t="shared" si="40"/>
        <v/>
      </c>
      <c r="I436" s="122" t="str">
        <f t="shared" si="41"/>
        <v/>
      </c>
    </row>
    <row r="437" spans="2:9" ht="15.75" x14ac:dyDescent="0.25">
      <c r="B437" s="117" t="str">
        <f t="shared" si="42"/>
        <v/>
      </c>
      <c r="C437" s="118" t="str">
        <f t="shared" si="37"/>
        <v/>
      </c>
      <c r="D437" s="119" t="str">
        <f t="shared" si="38"/>
        <v/>
      </c>
      <c r="E437" s="120">
        <f>IFERROR(IF(I436-D437&lt;$E$13,0,IF(B437=$E$15,$E$13,IF(B437&lt;$E$15,0,IF(MOD(B437-$E$15,$E$19)=0,$E$13,0)))),0)</f>
        <v>0</v>
      </c>
      <c r="F437" s="121"/>
      <c r="G437" s="119" t="str">
        <f t="shared" si="39"/>
        <v/>
      </c>
      <c r="H437" s="119" t="str">
        <f t="shared" si="40"/>
        <v/>
      </c>
      <c r="I437" s="122" t="str">
        <f t="shared" si="41"/>
        <v/>
      </c>
    </row>
    <row r="438" spans="2:9" ht="15.75" x14ac:dyDescent="0.25">
      <c r="B438" s="117" t="str">
        <f t="shared" si="42"/>
        <v/>
      </c>
      <c r="C438" s="118" t="str">
        <f t="shared" si="37"/>
        <v/>
      </c>
      <c r="D438" s="119" t="str">
        <f t="shared" si="38"/>
        <v/>
      </c>
      <c r="E438" s="120">
        <f>IFERROR(IF(I437-D438&lt;$E$13,0,IF(B438=$E$15,$E$13,IF(B438&lt;$E$15,0,IF(MOD(B438-$E$15,$E$19)=0,$E$13,0)))),0)</f>
        <v>0</v>
      </c>
      <c r="F438" s="121"/>
      <c r="G438" s="119" t="str">
        <f t="shared" si="39"/>
        <v/>
      </c>
      <c r="H438" s="119" t="str">
        <f t="shared" si="40"/>
        <v/>
      </c>
      <c r="I438" s="122" t="str">
        <f t="shared" si="41"/>
        <v/>
      </c>
    </row>
    <row r="439" spans="2:9" ht="15.75" x14ac:dyDescent="0.25">
      <c r="B439" s="117" t="str">
        <f t="shared" si="42"/>
        <v/>
      </c>
      <c r="C439" s="118" t="str">
        <f t="shared" si="37"/>
        <v/>
      </c>
      <c r="D439" s="119" t="str">
        <f t="shared" si="38"/>
        <v/>
      </c>
      <c r="E439" s="120">
        <f>IFERROR(IF(I438-D439&lt;$E$13,0,IF(B439=$E$15,$E$13,IF(B439&lt;$E$15,0,IF(MOD(B439-$E$15,$E$19)=0,$E$13,0)))),0)</f>
        <v>0</v>
      </c>
      <c r="F439" s="121"/>
      <c r="G439" s="119" t="str">
        <f t="shared" si="39"/>
        <v/>
      </c>
      <c r="H439" s="119" t="str">
        <f t="shared" si="40"/>
        <v/>
      </c>
      <c r="I439" s="122" t="str">
        <f t="shared" si="41"/>
        <v/>
      </c>
    </row>
    <row r="440" spans="2:9" ht="15.75" x14ac:dyDescent="0.25">
      <c r="B440" s="117" t="str">
        <f t="shared" si="42"/>
        <v/>
      </c>
      <c r="C440" s="118" t="str">
        <f t="shared" si="37"/>
        <v/>
      </c>
      <c r="D440" s="119" t="str">
        <f t="shared" si="38"/>
        <v/>
      </c>
      <c r="E440" s="120">
        <f>IFERROR(IF(I439-D440&lt;$E$13,0,IF(B440=$E$15,$E$13,IF(B440&lt;$E$15,0,IF(MOD(B440-$E$15,$E$19)=0,$E$13,0)))),0)</f>
        <v>0</v>
      </c>
      <c r="F440" s="121"/>
      <c r="G440" s="119" t="str">
        <f t="shared" si="39"/>
        <v/>
      </c>
      <c r="H440" s="119" t="str">
        <f t="shared" si="40"/>
        <v/>
      </c>
      <c r="I440" s="122" t="str">
        <f t="shared" si="41"/>
        <v/>
      </c>
    </row>
    <row r="441" spans="2:9" ht="15.75" x14ac:dyDescent="0.25">
      <c r="B441" s="117" t="str">
        <f t="shared" si="42"/>
        <v/>
      </c>
      <c r="C441" s="118" t="str">
        <f t="shared" si="37"/>
        <v/>
      </c>
      <c r="D441" s="119" t="str">
        <f t="shared" si="38"/>
        <v/>
      </c>
      <c r="E441" s="120">
        <f>IFERROR(IF(I440-D441&lt;$E$13,0,IF(B441=$E$15,$E$13,IF(B441&lt;$E$15,0,IF(MOD(B441-$E$15,$E$19)=0,$E$13,0)))),0)</f>
        <v>0</v>
      </c>
      <c r="F441" s="121"/>
      <c r="G441" s="119" t="str">
        <f t="shared" si="39"/>
        <v/>
      </c>
      <c r="H441" s="119" t="str">
        <f t="shared" si="40"/>
        <v/>
      </c>
      <c r="I441" s="122" t="str">
        <f t="shared" si="41"/>
        <v/>
      </c>
    </row>
    <row r="442" spans="2:9" ht="15.75" x14ac:dyDescent="0.25">
      <c r="B442" s="117" t="str">
        <f t="shared" si="42"/>
        <v/>
      </c>
      <c r="C442" s="118" t="str">
        <f t="shared" si="37"/>
        <v/>
      </c>
      <c r="D442" s="119" t="str">
        <f t="shared" si="38"/>
        <v/>
      </c>
      <c r="E442" s="120">
        <f>IFERROR(IF(I441-D442&lt;$E$13,0,IF(B442=$E$15,$E$13,IF(B442&lt;$E$15,0,IF(MOD(B442-$E$15,$E$19)=0,$E$13,0)))),0)</f>
        <v>0</v>
      </c>
      <c r="F442" s="121"/>
      <c r="G442" s="119" t="str">
        <f t="shared" si="39"/>
        <v/>
      </c>
      <c r="H442" s="119" t="str">
        <f t="shared" si="40"/>
        <v/>
      </c>
      <c r="I442" s="122" t="str">
        <f t="shared" si="41"/>
        <v/>
      </c>
    </row>
    <row r="443" spans="2:9" ht="15.75" x14ac:dyDescent="0.25">
      <c r="B443" s="117" t="str">
        <f t="shared" si="42"/>
        <v/>
      </c>
      <c r="C443" s="118" t="str">
        <f t="shared" si="37"/>
        <v/>
      </c>
      <c r="D443" s="119" t="str">
        <f t="shared" si="38"/>
        <v/>
      </c>
      <c r="E443" s="120">
        <f>IFERROR(IF(I442-D443&lt;$E$13,0,IF(B443=$E$15,$E$13,IF(B443&lt;$E$15,0,IF(MOD(B443-$E$15,$E$19)=0,$E$13,0)))),0)</f>
        <v>0</v>
      </c>
      <c r="F443" s="121"/>
      <c r="G443" s="119" t="str">
        <f t="shared" si="39"/>
        <v/>
      </c>
      <c r="H443" s="119" t="str">
        <f t="shared" si="40"/>
        <v/>
      </c>
      <c r="I443" s="122" t="str">
        <f t="shared" si="41"/>
        <v/>
      </c>
    </row>
    <row r="444" spans="2:9" ht="15.75" x14ac:dyDescent="0.25">
      <c r="B444" s="117" t="str">
        <f t="shared" si="42"/>
        <v/>
      </c>
      <c r="C444" s="118" t="str">
        <f t="shared" si="37"/>
        <v/>
      </c>
      <c r="D444" s="119" t="str">
        <f t="shared" si="38"/>
        <v/>
      </c>
      <c r="E444" s="120">
        <f>IFERROR(IF(I443-D444&lt;$E$13,0,IF(B444=$E$15,$E$13,IF(B444&lt;$E$15,0,IF(MOD(B444-$E$15,$E$19)=0,$E$13,0)))),0)</f>
        <v>0</v>
      </c>
      <c r="F444" s="121"/>
      <c r="G444" s="119" t="str">
        <f t="shared" si="39"/>
        <v/>
      </c>
      <c r="H444" s="119" t="str">
        <f t="shared" si="40"/>
        <v/>
      </c>
      <c r="I444" s="122" t="str">
        <f t="shared" si="41"/>
        <v/>
      </c>
    </row>
    <row r="445" spans="2:9" ht="15.75" x14ac:dyDescent="0.25">
      <c r="B445" s="117" t="str">
        <f t="shared" si="42"/>
        <v/>
      </c>
      <c r="C445" s="118" t="str">
        <f t="shared" si="37"/>
        <v/>
      </c>
      <c r="D445" s="119" t="str">
        <f t="shared" si="38"/>
        <v/>
      </c>
      <c r="E445" s="120">
        <f>IFERROR(IF(I444-D445&lt;$E$13,0,IF(B445=$E$15,$E$13,IF(B445&lt;$E$15,0,IF(MOD(B445-$E$15,$E$19)=0,$E$13,0)))),0)</f>
        <v>0</v>
      </c>
      <c r="F445" s="121"/>
      <c r="G445" s="119" t="str">
        <f t="shared" si="39"/>
        <v/>
      </c>
      <c r="H445" s="119" t="str">
        <f t="shared" si="40"/>
        <v/>
      </c>
      <c r="I445" s="122" t="str">
        <f t="shared" si="41"/>
        <v/>
      </c>
    </row>
    <row r="446" spans="2:9" ht="15.75" x14ac:dyDescent="0.25">
      <c r="B446" s="117" t="str">
        <f t="shared" si="42"/>
        <v/>
      </c>
      <c r="C446" s="118" t="str">
        <f t="shared" si="37"/>
        <v/>
      </c>
      <c r="D446" s="119" t="str">
        <f t="shared" si="38"/>
        <v/>
      </c>
      <c r="E446" s="120">
        <f>IFERROR(IF(I445-D446&lt;$E$13,0,IF(B446=$E$15,$E$13,IF(B446&lt;$E$15,0,IF(MOD(B446-$E$15,$E$19)=0,$E$13,0)))),0)</f>
        <v>0</v>
      </c>
      <c r="F446" s="121"/>
      <c r="G446" s="119" t="str">
        <f t="shared" si="39"/>
        <v/>
      </c>
      <c r="H446" s="119" t="str">
        <f t="shared" si="40"/>
        <v/>
      </c>
      <c r="I446" s="122" t="str">
        <f t="shared" si="41"/>
        <v/>
      </c>
    </row>
    <row r="447" spans="2:9" ht="15.75" x14ac:dyDescent="0.25">
      <c r="B447" s="117" t="str">
        <f t="shared" si="42"/>
        <v/>
      </c>
      <c r="C447" s="118" t="str">
        <f t="shared" si="37"/>
        <v/>
      </c>
      <c r="D447" s="119" t="str">
        <f t="shared" si="38"/>
        <v/>
      </c>
      <c r="E447" s="120">
        <f>IFERROR(IF(I446-D447&lt;$E$13,0,IF(B447=$E$15,$E$13,IF(B447&lt;$E$15,0,IF(MOD(B447-$E$15,$E$19)=0,$E$13,0)))),0)</f>
        <v>0</v>
      </c>
      <c r="F447" s="121"/>
      <c r="G447" s="119" t="str">
        <f t="shared" si="39"/>
        <v/>
      </c>
      <c r="H447" s="119" t="str">
        <f t="shared" si="40"/>
        <v/>
      </c>
      <c r="I447" s="122" t="str">
        <f t="shared" si="41"/>
        <v/>
      </c>
    </row>
    <row r="448" spans="2:9" ht="15.75" x14ac:dyDescent="0.25">
      <c r="B448" s="117" t="str">
        <f t="shared" si="42"/>
        <v/>
      </c>
      <c r="C448" s="118" t="str">
        <f t="shared" si="37"/>
        <v/>
      </c>
      <c r="D448" s="119" t="str">
        <f t="shared" si="38"/>
        <v/>
      </c>
      <c r="E448" s="120">
        <f>IFERROR(IF(I447-D448&lt;$E$13,0,IF(B448=$E$15,$E$13,IF(B448&lt;$E$15,0,IF(MOD(B448-$E$15,$E$19)=0,$E$13,0)))),0)</f>
        <v>0</v>
      </c>
      <c r="F448" s="121"/>
      <c r="G448" s="119" t="str">
        <f t="shared" si="39"/>
        <v/>
      </c>
      <c r="H448" s="119" t="str">
        <f t="shared" si="40"/>
        <v/>
      </c>
      <c r="I448" s="122" t="str">
        <f t="shared" si="41"/>
        <v/>
      </c>
    </row>
    <row r="449" spans="2:9" ht="15.75" x14ac:dyDescent="0.25">
      <c r="B449" s="117" t="str">
        <f t="shared" si="42"/>
        <v/>
      </c>
      <c r="C449" s="118" t="str">
        <f t="shared" si="37"/>
        <v/>
      </c>
      <c r="D449" s="119" t="str">
        <f t="shared" si="38"/>
        <v/>
      </c>
      <c r="E449" s="120">
        <f>IFERROR(IF(I448-D449&lt;$E$13,0,IF(B449=$E$15,$E$13,IF(B449&lt;$E$15,0,IF(MOD(B449-$E$15,$E$19)=0,$E$13,0)))),0)</f>
        <v>0</v>
      </c>
      <c r="F449" s="121"/>
      <c r="G449" s="119" t="str">
        <f t="shared" si="39"/>
        <v/>
      </c>
      <c r="H449" s="119" t="str">
        <f t="shared" si="40"/>
        <v/>
      </c>
      <c r="I449" s="122" t="str">
        <f t="shared" si="41"/>
        <v/>
      </c>
    </row>
    <row r="450" spans="2:9" ht="15.75" x14ac:dyDescent="0.25">
      <c r="B450" s="117" t="str">
        <f t="shared" si="42"/>
        <v/>
      </c>
      <c r="C450" s="118" t="str">
        <f t="shared" si="37"/>
        <v/>
      </c>
      <c r="D450" s="119" t="str">
        <f t="shared" si="38"/>
        <v/>
      </c>
      <c r="E450" s="120">
        <f>IFERROR(IF(I449-D450&lt;$E$13,0,IF(B450=$E$15,$E$13,IF(B450&lt;$E$15,0,IF(MOD(B450-$E$15,$E$19)=0,$E$13,0)))),0)</f>
        <v>0</v>
      </c>
      <c r="F450" s="121"/>
      <c r="G450" s="119" t="str">
        <f t="shared" si="39"/>
        <v/>
      </c>
      <c r="H450" s="119" t="str">
        <f t="shared" si="40"/>
        <v/>
      </c>
      <c r="I450" s="122" t="str">
        <f t="shared" si="41"/>
        <v/>
      </c>
    </row>
    <row r="451" spans="2:9" ht="15.75" x14ac:dyDescent="0.25">
      <c r="B451" s="117" t="str">
        <f t="shared" si="42"/>
        <v/>
      </c>
      <c r="C451" s="118" t="str">
        <f t="shared" si="37"/>
        <v/>
      </c>
      <c r="D451" s="119" t="str">
        <f t="shared" si="38"/>
        <v/>
      </c>
      <c r="E451" s="120">
        <f>IFERROR(IF(I450-D451&lt;$E$13,0,IF(B451=$E$15,$E$13,IF(B451&lt;$E$15,0,IF(MOD(B451-$E$15,$E$19)=0,$E$13,0)))),0)</f>
        <v>0</v>
      </c>
      <c r="F451" s="121"/>
      <c r="G451" s="119" t="str">
        <f t="shared" si="39"/>
        <v/>
      </c>
      <c r="H451" s="119" t="str">
        <f t="shared" si="40"/>
        <v/>
      </c>
      <c r="I451" s="122" t="str">
        <f t="shared" si="41"/>
        <v/>
      </c>
    </row>
    <row r="452" spans="2:9" ht="15.75" x14ac:dyDescent="0.25">
      <c r="B452" s="117" t="str">
        <f t="shared" si="42"/>
        <v/>
      </c>
      <c r="C452" s="118" t="str">
        <f t="shared" si="37"/>
        <v/>
      </c>
      <c r="D452" s="119" t="str">
        <f t="shared" si="38"/>
        <v/>
      </c>
      <c r="E452" s="120">
        <f>IFERROR(IF(I451-D452&lt;$E$13,0,IF(B452=$E$15,$E$13,IF(B452&lt;$E$15,0,IF(MOD(B452-$E$15,$E$19)=0,$E$13,0)))),0)</f>
        <v>0</v>
      </c>
      <c r="F452" s="121"/>
      <c r="G452" s="119" t="str">
        <f t="shared" si="39"/>
        <v/>
      </c>
      <c r="H452" s="119" t="str">
        <f t="shared" si="40"/>
        <v/>
      </c>
      <c r="I452" s="122" t="str">
        <f t="shared" si="41"/>
        <v/>
      </c>
    </row>
    <row r="453" spans="2:9" ht="15.75" x14ac:dyDescent="0.25">
      <c r="B453" s="117" t="str">
        <f t="shared" si="42"/>
        <v/>
      </c>
      <c r="C453" s="118" t="str">
        <f t="shared" si="37"/>
        <v/>
      </c>
      <c r="D453" s="119" t="str">
        <f t="shared" si="38"/>
        <v/>
      </c>
      <c r="E453" s="120">
        <f>IFERROR(IF(I452-D453&lt;$E$13,0,IF(B453=$E$15,$E$13,IF(B453&lt;$E$15,0,IF(MOD(B453-$E$15,$E$19)=0,$E$13,0)))),0)</f>
        <v>0</v>
      </c>
      <c r="F453" s="121"/>
      <c r="G453" s="119" t="str">
        <f t="shared" si="39"/>
        <v/>
      </c>
      <c r="H453" s="119" t="str">
        <f t="shared" si="40"/>
        <v/>
      </c>
      <c r="I453" s="122" t="str">
        <f t="shared" si="41"/>
        <v/>
      </c>
    </row>
    <row r="454" spans="2:9" ht="15.75" x14ac:dyDescent="0.25">
      <c r="B454" s="117" t="str">
        <f t="shared" si="42"/>
        <v/>
      </c>
      <c r="C454" s="118" t="str">
        <f t="shared" si="37"/>
        <v/>
      </c>
      <c r="D454" s="119" t="str">
        <f t="shared" si="38"/>
        <v/>
      </c>
      <c r="E454" s="120">
        <f>IFERROR(IF(I453-D454&lt;$E$13,0,IF(B454=$E$15,$E$13,IF(B454&lt;$E$15,0,IF(MOD(B454-$E$15,$E$19)=0,$E$13,0)))),0)</f>
        <v>0</v>
      </c>
      <c r="F454" s="121"/>
      <c r="G454" s="119" t="str">
        <f t="shared" si="39"/>
        <v/>
      </c>
      <c r="H454" s="119" t="str">
        <f t="shared" si="40"/>
        <v/>
      </c>
      <c r="I454" s="122" t="str">
        <f t="shared" si="41"/>
        <v/>
      </c>
    </row>
    <row r="455" spans="2:9" ht="15.75" x14ac:dyDescent="0.25">
      <c r="B455" s="117" t="str">
        <f t="shared" si="42"/>
        <v/>
      </c>
      <c r="C455" s="118" t="str">
        <f t="shared" si="37"/>
        <v/>
      </c>
      <c r="D455" s="119" t="str">
        <f t="shared" si="38"/>
        <v/>
      </c>
      <c r="E455" s="120">
        <f>IFERROR(IF(I454-D455&lt;$E$13,0,IF(B455=$E$15,$E$13,IF(B455&lt;$E$15,0,IF(MOD(B455-$E$15,$E$19)=0,$E$13,0)))),0)</f>
        <v>0</v>
      </c>
      <c r="F455" s="121"/>
      <c r="G455" s="119" t="str">
        <f t="shared" si="39"/>
        <v/>
      </c>
      <c r="H455" s="119" t="str">
        <f t="shared" si="40"/>
        <v/>
      </c>
      <c r="I455" s="122" t="str">
        <f t="shared" si="41"/>
        <v/>
      </c>
    </row>
    <row r="456" spans="2:9" ht="15.75" x14ac:dyDescent="0.25">
      <c r="B456" s="117" t="str">
        <f t="shared" si="42"/>
        <v/>
      </c>
      <c r="C456" s="118" t="str">
        <f t="shared" si="37"/>
        <v/>
      </c>
      <c r="D456" s="119" t="str">
        <f t="shared" si="38"/>
        <v/>
      </c>
      <c r="E456" s="120">
        <f>IFERROR(IF(I455-D456&lt;$E$13,0,IF(B456=$E$15,$E$13,IF(B456&lt;$E$15,0,IF(MOD(B456-$E$15,$E$19)=0,$E$13,0)))),0)</f>
        <v>0</v>
      </c>
      <c r="F456" s="121"/>
      <c r="G456" s="119" t="str">
        <f t="shared" si="39"/>
        <v/>
      </c>
      <c r="H456" s="119" t="str">
        <f t="shared" si="40"/>
        <v/>
      </c>
      <c r="I456" s="122" t="str">
        <f t="shared" si="41"/>
        <v/>
      </c>
    </row>
    <row r="457" spans="2:9" ht="15.75" x14ac:dyDescent="0.25">
      <c r="B457" s="117" t="str">
        <f t="shared" si="42"/>
        <v/>
      </c>
      <c r="C457" s="118" t="str">
        <f t="shared" si="37"/>
        <v/>
      </c>
      <c r="D457" s="119" t="str">
        <f t="shared" si="38"/>
        <v/>
      </c>
      <c r="E457" s="120">
        <f>IFERROR(IF(I456-D457&lt;$E$13,0,IF(B457=$E$15,$E$13,IF(B457&lt;$E$15,0,IF(MOD(B457-$E$15,$E$19)=0,$E$13,0)))),0)</f>
        <v>0</v>
      </c>
      <c r="F457" s="121"/>
      <c r="G457" s="119" t="str">
        <f t="shared" si="39"/>
        <v/>
      </c>
      <c r="H457" s="119" t="str">
        <f t="shared" si="40"/>
        <v/>
      </c>
      <c r="I457" s="122" t="str">
        <f t="shared" si="41"/>
        <v/>
      </c>
    </row>
    <row r="458" spans="2:9" ht="15.75" x14ac:dyDescent="0.25">
      <c r="B458" s="117" t="str">
        <f t="shared" si="42"/>
        <v/>
      </c>
      <c r="C458" s="118" t="str">
        <f t="shared" si="37"/>
        <v/>
      </c>
      <c r="D458" s="119" t="str">
        <f t="shared" si="38"/>
        <v/>
      </c>
      <c r="E458" s="120">
        <f>IFERROR(IF(I457-D458&lt;$E$13,0,IF(B458=$E$15,$E$13,IF(B458&lt;$E$15,0,IF(MOD(B458-$E$15,$E$19)=0,$E$13,0)))),0)</f>
        <v>0</v>
      </c>
      <c r="F458" s="121"/>
      <c r="G458" s="119" t="str">
        <f t="shared" si="39"/>
        <v/>
      </c>
      <c r="H458" s="119" t="str">
        <f t="shared" si="40"/>
        <v/>
      </c>
      <c r="I458" s="122" t="str">
        <f t="shared" si="41"/>
        <v/>
      </c>
    </row>
    <row r="459" spans="2:9" ht="15.75" x14ac:dyDescent="0.25">
      <c r="B459" s="117" t="str">
        <f t="shared" si="42"/>
        <v/>
      </c>
      <c r="C459" s="118" t="str">
        <f t="shared" si="37"/>
        <v/>
      </c>
      <c r="D459" s="119" t="str">
        <f t="shared" si="38"/>
        <v/>
      </c>
      <c r="E459" s="120">
        <f>IFERROR(IF(I458-D459&lt;$E$13,0,IF(B459=$E$15,$E$13,IF(B459&lt;$E$15,0,IF(MOD(B459-$E$15,$E$19)=0,$E$13,0)))),0)</f>
        <v>0</v>
      </c>
      <c r="F459" s="121"/>
      <c r="G459" s="119" t="str">
        <f t="shared" si="39"/>
        <v/>
      </c>
      <c r="H459" s="119" t="str">
        <f t="shared" si="40"/>
        <v/>
      </c>
      <c r="I459" s="122" t="str">
        <f t="shared" si="41"/>
        <v/>
      </c>
    </row>
    <row r="460" spans="2:9" ht="15.75" x14ac:dyDescent="0.25">
      <c r="B460" s="117" t="str">
        <f t="shared" si="42"/>
        <v/>
      </c>
      <c r="C460" s="118" t="str">
        <f t="shared" si="37"/>
        <v/>
      </c>
      <c r="D460" s="119" t="str">
        <f t="shared" si="38"/>
        <v/>
      </c>
      <c r="E460" s="120">
        <f>IFERROR(IF(I459-D460&lt;$E$13,0,IF(B460=$E$15,$E$13,IF(B460&lt;$E$15,0,IF(MOD(B460-$E$15,$E$19)=0,$E$13,0)))),0)</f>
        <v>0</v>
      </c>
      <c r="F460" s="121"/>
      <c r="G460" s="119" t="str">
        <f t="shared" si="39"/>
        <v/>
      </c>
      <c r="H460" s="119" t="str">
        <f t="shared" si="40"/>
        <v/>
      </c>
      <c r="I460" s="122" t="str">
        <f t="shared" si="41"/>
        <v/>
      </c>
    </row>
    <row r="461" spans="2:9" ht="15.75" x14ac:dyDescent="0.25">
      <c r="B461" s="117" t="str">
        <f t="shared" si="42"/>
        <v/>
      </c>
      <c r="C461" s="118" t="str">
        <f t="shared" si="37"/>
        <v/>
      </c>
      <c r="D461" s="119" t="str">
        <f t="shared" si="38"/>
        <v/>
      </c>
      <c r="E461" s="120">
        <f>IFERROR(IF(I460-D461&lt;$E$13,0,IF(B461=$E$15,$E$13,IF(B461&lt;$E$15,0,IF(MOD(B461-$E$15,$E$19)=0,$E$13,0)))),0)</f>
        <v>0</v>
      </c>
      <c r="F461" s="121"/>
      <c r="G461" s="119" t="str">
        <f t="shared" si="39"/>
        <v/>
      </c>
      <c r="H461" s="119" t="str">
        <f t="shared" si="40"/>
        <v/>
      </c>
      <c r="I461" s="122" t="str">
        <f t="shared" si="41"/>
        <v/>
      </c>
    </row>
    <row r="462" spans="2:9" ht="15.75" x14ac:dyDescent="0.25">
      <c r="B462" s="117" t="str">
        <f t="shared" si="42"/>
        <v/>
      </c>
      <c r="C462" s="118" t="str">
        <f t="shared" si="37"/>
        <v/>
      </c>
      <c r="D462" s="119" t="str">
        <f t="shared" si="38"/>
        <v/>
      </c>
      <c r="E462" s="120">
        <f>IFERROR(IF(I461-D462&lt;$E$13,0,IF(B462=$E$15,$E$13,IF(B462&lt;$E$15,0,IF(MOD(B462-$E$15,$E$19)=0,$E$13,0)))),0)</f>
        <v>0</v>
      </c>
      <c r="F462" s="121"/>
      <c r="G462" s="119" t="str">
        <f t="shared" si="39"/>
        <v/>
      </c>
      <c r="H462" s="119" t="str">
        <f t="shared" si="40"/>
        <v/>
      </c>
      <c r="I462" s="122" t="str">
        <f t="shared" si="41"/>
        <v/>
      </c>
    </row>
    <row r="463" spans="2:9" ht="15.75" x14ac:dyDescent="0.25">
      <c r="B463" s="117" t="str">
        <f t="shared" si="42"/>
        <v/>
      </c>
      <c r="C463" s="118" t="str">
        <f t="shared" si="37"/>
        <v/>
      </c>
      <c r="D463" s="119" t="str">
        <f t="shared" si="38"/>
        <v/>
      </c>
      <c r="E463" s="120">
        <f>IFERROR(IF(I462-D463&lt;$E$13,0,IF(B463=$E$15,$E$13,IF(B463&lt;$E$15,0,IF(MOD(B463-$E$15,$E$19)=0,$E$13,0)))),0)</f>
        <v>0</v>
      </c>
      <c r="F463" s="121"/>
      <c r="G463" s="119" t="str">
        <f t="shared" si="39"/>
        <v/>
      </c>
      <c r="H463" s="119" t="str">
        <f t="shared" si="40"/>
        <v/>
      </c>
      <c r="I463" s="122" t="str">
        <f t="shared" si="41"/>
        <v/>
      </c>
    </row>
    <row r="464" spans="2:9" ht="15.75" x14ac:dyDescent="0.25">
      <c r="B464" s="117" t="str">
        <f t="shared" si="42"/>
        <v/>
      </c>
      <c r="C464" s="118" t="str">
        <f t="shared" si="37"/>
        <v/>
      </c>
      <c r="D464" s="119" t="str">
        <f t="shared" si="38"/>
        <v/>
      </c>
      <c r="E464" s="120">
        <f>IFERROR(IF(I463-D464&lt;$E$13,0,IF(B464=$E$15,$E$13,IF(B464&lt;$E$15,0,IF(MOD(B464-$E$15,$E$19)=0,$E$13,0)))),0)</f>
        <v>0</v>
      </c>
      <c r="F464" s="121"/>
      <c r="G464" s="119" t="str">
        <f t="shared" si="39"/>
        <v/>
      </c>
      <c r="H464" s="119" t="str">
        <f t="shared" si="40"/>
        <v/>
      </c>
      <c r="I464" s="122" t="str">
        <f t="shared" si="41"/>
        <v/>
      </c>
    </row>
    <row r="465" spans="2:9" ht="15.75" x14ac:dyDescent="0.25">
      <c r="B465" s="117" t="str">
        <f t="shared" si="42"/>
        <v/>
      </c>
      <c r="C465" s="118" t="str">
        <f t="shared" si="37"/>
        <v/>
      </c>
      <c r="D465" s="119" t="str">
        <f t="shared" si="38"/>
        <v/>
      </c>
      <c r="E465" s="120">
        <f>IFERROR(IF(I464-D465&lt;$E$13,0,IF(B465=$E$15,$E$13,IF(B465&lt;$E$15,0,IF(MOD(B465-$E$15,$E$19)=0,$E$13,0)))),0)</f>
        <v>0</v>
      </c>
      <c r="F465" s="121"/>
      <c r="G465" s="119" t="str">
        <f t="shared" si="39"/>
        <v/>
      </c>
      <c r="H465" s="119" t="str">
        <f t="shared" si="40"/>
        <v/>
      </c>
      <c r="I465" s="122" t="str">
        <f t="shared" si="41"/>
        <v/>
      </c>
    </row>
    <row r="466" spans="2:9" ht="15.75" x14ac:dyDescent="0.25">
      <c r="B466" s="117" t="str">
        <f t="shared" si="42"/>
        <v/>
      </c>
      <c r="C466" s="118" t="str">
        <f t="shared" si="37"/>
        <v/>
      </c>
      <c r="D466" s="119" t="str">
        <f t="shared" si="38"/>
        <v/>
      </c>
      <c r="E466" s="120">
        <f>IFERROR(IF(I465-D466&lt;$E$13,0,IF(B466=$E$15,$E$13,IF(B466&lt;$E$15,0,IF(MOD(B466-$E$15,$E$19)=0,$E$13,0)))),0)</f>
        <v>0</v>
      </c>
      <c r="F466" s="121"/>
      <c r="G466" s="119" t="str">
        <f t="shared" si="39"/>
        <v/>
      </c>
      <c r="H466" s="119" t="str">
        <f t="shared" si="40"/>
        <v/>
      </c>
      <c r="I466" s="122" t="str">
        <f t="shared" si="41"/>
        <v/>
      </c>
    </row>
    <row r="467" spans="2:9" ht="15.75" x14ac:dyDescent="0.25">
      <c r="B467" s="117" t="str">
        <f t="shared" si="42"/>
        <v/>
      </c>
      <c r="C467" s="118" t="str">
        <f t="shared" si="37"/>
        <v/>
      </c>
      <c r="D467" s="119" t="str">
        <f t="shared" si="38"/>
        <v/>
      </c>
      <c r="E467" s="120">
        <f>IFERROR(IF(I466-D467&lt;$E$13,0,IF(B467=$E$15,$E$13,IF(B467&lt;$E$15,0,IF(MOD(B467-$E$15,$E$19)=0,$E$13,0)))),0)</f>
        <v>0</v>
      </c>
      <c r="F467" s="121"/>
      <c r="G467" s="119" t="str">
        <f t="shared" si="39"/>
        <v/>
      </c>
      <c r="H467" s="119" t="str">
        <f t="shared" si="40"/>
        <v/>
      </c>
      <c r="I467" s="122" t="str">
        <f t="shared" si="41"/>
        <v/>
      </c>
    </row>
    <row r="468" spans="2:9" ht="15.75" x14ac:dyDescent="0.25">
      <c r="B468" s="117" t="str">
        <f t="shared" si="42"/>
        <v/>
      </c>
      <c r="C468" s="118" t="str">
        <f t="shared" si="37"/>
        <v/>
      </c>
      <c r="D468" s="119" t="str">
        <f t="shared" si="38"/>
        <v/>
      </c>
      <c r="E468" s="120">
        <f>IFERROR(IF(I467-D468&lt;$E$13,0,IF(B468=$E$15,$E$13,IF(B468&lt;$E$15,0,IF(MOD(B468-$E$15,$E$19)=0,$E$13,0)))),0)</f>
        <v>0</v>
      </c>
      <c r="F468" s="121"/>
      <c r="G468" s="119" t="str">
        <f t="shared" si="39"/>
        <v/>
      </c>
      <c r="H468" s="119" t="str">
        <f t="shared" si="40"/>
        <v/>
      </c>
      <c r="I468" s="122" t="str">
        <f t="shared" si="41"/>
        <v/>
      </c>
    </row>
    <row r="469" spans="2:9" ht="15.75" x14ac:dyDescent="0.25">
      <c r="B469" s="117" t="str">
        <f t="shared" si="42"/>
        <v/>
      </c>
      <c r="C469" s="118" t="str">
        <f t="shared" si="37"/>
        <v/>
      </c>
      <c r="D469" s="119" t="str">
        <f t="shared" si="38"/>
        <v/>
      </c>
      <c r="E469" s="120">
        <f>IFERROR(IF(I468-D469&lt;$E$13,0,IF(B469=$E$15,$E$13,IF(B469&lt;$E$15,0,IF(MOD(B469-$E$15,$E$19)=0,$E$13,0)))),0)</f>
        <v>0</v>
      </c>
      <c r="F469" s="121"/>
      <c r="G469" s="119" t="str">
        <f t="shared" si="39"/>
        <v/>
      </c>
      <c r="H469" s="119" t="str">
        <f t="shared" si="40"/>
        <v/>
      </c>
      <c r="I469" s="122" t="str">
        <f t="shared" si="41"/>
        <v/>
      </c>
    </row>
    <row r="470" spans="2:9" ht="15.75" x14ac:dyDescent="0.25">
      <c r="B470" s="117" t="str">
        <f t="shared" si="42"/>
        <v/>
      </c>
      <c r="C470" s="118" t="str">
        <f t="shared" si="37"/>
        <v/>
      </c>
      <c r="D470" s="119" t="str">
        <f t="shared" si="38"/>
        <v/>
      </c>
      <c r="E470" s="120">
        <f>IFERROR(IF(I469-D470&lt;$E$13,0,IF(B470=$E$15,$E$13,IF(B470&lt;$E$15,0,IF(MOD(B470-$E$15,$E$19)=0,$E$13,0)))),0)</f>
        <v>0</v>
      </c>
      <c r="F470" s="121"/>
      <c r="G470" s="119" t="str">
        <f t="shared" si="39"/>
        <v/>
      </c>
      <c r="H470" s="119" t="str">
        <f t="shared" si="40"/>
        <v/>
      </c>
      <c r="I470" s="122" t="str">
        <f t="shared" si="41"/>
        <v/>
      </c>
    </row>
    <row r="471" spans="2:9" ht="15.75" x14ac:dyDescent="0.25">
      <c r="B471" s="117" t="str">
        <f t="shared" si="42"/>
        <v/>
      </c>
      <c r="C471" s="118" t="str">
        <f t="shared" si="37"/>
        <v/>
      </c>
      <c r="D471" s="119" t="str">
        <f t="shared" si="38"/>
        <v/>
      </c>
      <c r="E471" s="120">
        <f>IFERROR(IF(I470-D471&lt;$E$13,0,IF(B471=$E$15,$E$13,IF(B471&lt;$E$15,0,IF(MOD(B471-$E$15,$E$19)=0,$E$13,0)))),0)</f>
        <v>0</v>
      </c>
      <c r="F471" s="121"/>
      <c r="G471" s="119" t="str">
        <f t="shared" si="39"/>
        <v/>
      </c>
      <c r="H471" s="119" t="str">
        <f t="shared" si="40"/>
        <v/>
      </c>
      <c r="I471" s="122" t="str">
        <f t="shared" si="41"/>
        <v/>
      </c>
    </row>
    <row r="472" spans="2:9" ht="15.75" x14ac:dyDescent="0.25">
      <c r="B472" s="117" t="str">
        <f t="shared" si="42"/>
        <v/>
      </c>
      <c r="C472" s="118" t="str">
        <f t="shared" si="37"/>
        <v/>
      </c>
      <c r="D472" s="119" t="str">
        <f t="shared" si="38"/>
        <v/>
      </c>
      <c r="E472" s="120">
        <f>IFERROR(IF(I471-D472&lt;$E$13,0,IF(B472=$E$15,$E$13,IF(B472&lt;$E$15,0,IF(MOD(B472-$E$15,$E$19)=0,$E$13,0)))),0)</f>
        <v>0</v>
      </c>
      <c r="F472" s="121"/>
      <c r="G472" s="119" t="str">
        <f t="shared" si="39"/>
        <v/>
      </c>
      <c r="H472" s="119" t="str">
        <f t="shared" si="40"/>
        <v/>
      </c>
      <c r="I472" s="122" t="str">
        <f t="shared" si="41"/>
        <v/>
      </c>
    </row>
    <row r="473" spans="2:9" ht="15.75" x14ac:dyDescent="0.25">
      <c r="B473" s="117" t="str">
        <f t="shared" si="42"/>
        <v/>
      </c>
      <c r="C473" s="118" t="str">
        <f t="shared" ref="C473:C536" si="43">IF(B473="","",IF(OR(payment_frequency="Weekly",payment_frequency="Bi-weekly",payment_frequency="Semi-monthly"),first_payment_date+B473*VLOOKUP(payment_frequency,periodic_table,2,0),EDATE(first_payment_date,B473*VLOOKUP(payment_frequency,periodic_table,2,0))))</f>
        <v/>
      </c>
      <c r="D473" s="119" t="str">
        <f t="shared" ref="D473:D536" si="44">IF(B473="","",IF(I472&lt;payment,I472*(1+rate),payment))</f>
        <v/>
      </c>
      <c r="E473" s="120">
        <f>IFERROR(IF(I472-D473&lt;$E$13,0,IF(B473=$E$15,$E$13,IF(B473&lt;$E$15,0,IF(MOD(B473-$E$15,$E$19)=0,$E$13,0)))),0)</f>
        <v>0</v>
      </c>
      <c r="F473" s="121"/>
      <c r="G473" s="119" t="str">
        <f t="shared" ref="G473:G536" si="45">IF(AND(payment_type=1,B473=1),0,IF(B473="","",I472*rate))</f>
        <v/>
      </c>
      <c r="H473" s="119" t="str">
        <f t="shared" si="40"/>
        <v/>
      </c>
      <c r="I473" s="122" t="str">
        <f t="shared" si="41"/>
        <v/>
      </c>
    </row>
    <row r="474" spans="2:9" ht="15.75" x14ac:dyDescent="0.25">
      <c r="B474" s="117" t="str">
        <f t="shared" si="42"/>
        <v/>
      </c>
      <c r="C474" s="118" t="str">
        <f t="shared" si="43"/>
        <v/>
      </c>
      <c r="D474" s="119" t="str">
        <f t="shared" si="44"/>
        <v/>
      </c>
      <c r="E474" s="120">
        <f>IFERROR(IF(I473-D474&lt;$E$13,0,IF(B474=$E$15,$E$13,IF(B474&lt;$E$15,0,IF(MOD(B474-$E$15,$E$19)=0,$E$13,0)))),0)</f>
        <v>0</v>
      </c>
      <c r="F474" s="121"/>
      <c r="G474" s="119" t="str">
        <f t="shared" si="45"/>
        <v/>
      </c>
      <c r="H474" s="119" t="str">
        <f t="shared" ref="H474:H537" si="46">IF(B474="","",D474-G474+E474+F474)</f>
        <v/>
      </c>
      <c r="I474" s="122" t="str">
        <f t="shared" ref="I474:I537" si="47">IFERROR(IF(H474&lt;=0,"",I473-H474),"")</f>
        <v/>
      </c>
    </row>
    <row r="475" spans="2:9" ht="15.75" x14ac:dyDescent="0.25">
      <c r="B475" s="117" t="str">
        <f t="shared" si="42"/>
        <v/>
      </c>
      <c r="C475" s="118" t="str">
        <f t="shared" si="43"/>
        <v/>
      </c>
      <c r="D475" s="119" t="str">
        <f t="shared" si="44"/>
        <v/>
      </c>
      <c r="E475" s="120">
        <f>IFERROR(IF(I474-D475&lt;$E$13,0,IF(B475=$E$15,$E$13,IF(B475&lt;$E$15,0,IF(MOD(B475-$E$15,$E$19)=0,$E$13,0)))),0)</f>
        <v>0</v>
      </c>
      <c r="F475" s="121"/>
      <c r="G475" s="119" t="str">
        <f t="shared" si="45"/>
        <v/>
      </c>
      <c r="H475" s="119" t="str">
        <f t="shared" si="46"/>
        <v/>
      </c>
      <c r="I475" s="122" t="str">
        <f t="shared" si="47"/>
        <v/>
      </c>
    </row>
    <row r="476" spans="2:9" ht="15.75" x14ac:dyDescent="0.25">
      <c r="B476" s="117" t="str">
        <f t="shared" si="42"/>
        <v/>
      </c>
      <c r="C476" s="118" t="str">
        <f t="shared" si="43"/>
        <v/>
      </c>
      <c r="D476" s="119" t="str">
        <f t="shared" si="44"/>
        <v/>
      </c>
      <c r="E476" s="120">
        <f>IFERROR(IF(I475-D476&lt;$E$13,0,IF(B476=$E$15,$E$13,IF(B476&lt;$E$15,0,IF(MOD(B476-$E$15,$E$19)=0,$E$13,0)))),0)</f>
        <v>0</v>
      </c>
      <c r="F476" s="121"/>
      <c r="G476" s="119" t="str">
        <f t="shared" si="45"/>
        <v/>
      </c>
      <c r="H476" s="119" t="str">
        <f t="shared" si="46"/>
        <v/>
      </c>
      <c r="I476" s="122" t="str">
        <f t="shared" si="47"/>
        <v/>
      </c>
    </row>
    <row r="477" spans="2:9" ht="15.75" x14ac:dyDescent="0.25">
      <c r="B477" s="117" t="str">
        <f t="shared" si="42"/>
        <v/>
      </c>
      <c r="C477" s="118" t="str">
        <f t="shared" si="43"/>
        <v/>
      </c>
      <c r="D477" s="119" t="str">
        <f t="shared" si="44"/>
        <v/>
      </c>
      <c r="E477" s="120">
        <f>IFERROR(IF(I476-D477&lt;$E$13,0,IF(B477=$E$15,$E$13,IF(B477&lt;$E$15,0,IF(MOD(B477-$E$15,$E$19)=0,$E$13,0)))),0)</f>
        <v>0</v>
      </c>
      <c r="F477" s="121"/>
      <c r="G477" s="119" t="str">
        <f t="shared" si="45"/>
        <v/>
      </c>
      <c r="H477" s="119" t="str">
        <f t="shared" si="46"/>
        <v/>
      </c>
      <c r="I477" s="122" t="str">
        <f t="shared" si="47"/>
        <v/>
      </c>
    </row>
    <row r="478" spans="2:9" ht="15.75" x14ac:dyDescent="0.25">
      <c r="B478" s="117" t="str">
        <f t="shared" si="42"/>
        <v/>
      </c>
      <c r="C478" s="118" t="str">
        <f t="shared" si="43"/>
        <v/>
      </c>
      <c r="D478" s="119" t="str">
        <f t="shared" si="44"/>
        <v/>
      </c>
      <c r="E478" s="120">
        <f>IFERROR(IF(I477-D478&lt;$E$13,0,IF(B478=$E$15,$E$13,IF(B478&lt;$E$15,0,IF(MOD(B478-$E$15,$E$19)=0,$E$13,0)))),0)</f>
        <v>0</v>
      </c>
      <c r="F478" s="121"/>
      <c r="G478" s="119" t="str">
        <f t="shared" si="45"/>
        <v/>
      </c>
      <c r="H478" s="119" t="str">
        <f t="shared" si="46"/>
        <v/>
      </c>
      <c r="I478" s="122" t="str">
        <f t="shared" si="47"/>
        <v/>
      </c>
    </row>
    <row r="479" spans="2:9" ht="15.75" x14ac:dyDescent="0.25">
      <c r="B479" s="117" t="str">
        <f t="shared" si="42"/>
        <v/>
      </c>
      <c r="C479" s="118" t="str">
        <f t="shared" si="43"/>
        <v/>
      </c>
      <c r="D479" s="119" t="str">
        <f t="shared" si="44"/>
        <v/>
      </c>
      <c r="E479" s="120">
        <f>IFERROR(IF(I478-D479&lt;$E$13,0,IF(B479=$E$15,$E$13,IF(B479&lt;$E$15,0,IF(MOD(B479-$E$15,$E$19)=0,$E$13,0)))),0)</f>
        <v>0</v>
      </c>
      <c r="F479" s="121"/>
      <c r="G479" s="119" t="str">
        <f t="shared" si="45"/>
        <v/>
      </c>
      <c r="H479" s="119" t="str">
        <f t="shared" si="46"/>
        <v/>
      </c>
      <c r="I479" s="122" t="str">
        <f t="shared" si="47"/>
        <v/>
      </c>
    </row>
    <row r="480" spans="2:9" ht="15.75" x14ac:dyDescent="0.25">
      <c r="B480" s="117" t="str">
        <f t="shared" si="42"/>
        <v/>
      </c>
      <c r="C480" s="118" t="str">
        <f t="shared" si="43"/>
        <v/>
      </c>
      <c r="D480" s="119" t="str">
        <f t="shared" si="44"/>
        <v/>
      </c>
      <c r="E480" s="120">
        <f>IFERROR(IF(I479-D480&lt;$E$13,0,IF(B480=$E$15,$E$13,IF(B480&lt;$E$15,0,IF(MOD(B480-$E$15,$E$19)=0,$E$13,0)))),0)</f>
        <v>0</v>
      </c>
      <c r="F480" s="121"/>
      <c r="G480" s="119" t="str">
        <f t="shared" si="45"/>
        <v/>
      </c>
      <c r="H480" s="119" t="str">
        <f t="shared" si="46"/>
        <v/>
      </c>
      <c r="I480" s="122" t="str">
        <f t="shared" si="47"/>
        <v/>
      </c>
    </row>
    <row r="481" spans="2:9" ht="15.75" x14ac:dyDescent="0.25">
      <c r="B481" s="117" t="str">
        <f t="shared" si="42"/>
        <v/>
      </c>
      <c r="C481" s="118" t="str">
        <f t="shared" si="43"/>
        <v/>
      </c>
      <c r="D481" s="119" t="str">
        <f t="shared" si="44"/>
        <v/>
      </c>
      <c r="E481" s="120">
        <f>IFERROR(IF(I480-D481&lt;$E$13,0,IF(B481=$E$15,$E$13,IF(B481&lt;$E$15,0,IF(MOD(B481-$E$15,$E$19)=0,$E$13,0)))),0)</f>
        <v>0</v>
      </c>
      <c r="F481" s="121"/>
      <c r="G481" s="119" t="str">
        <f t="shared" si="45"/>
        <v/>
      </c>
      <c r="H481" s="119" t="str">
        <f t="shared" si="46"/>
        <v/>
      </c>
      <c r="I481" s="122" t="str">
        <f t="shared" si="47"/>
        <v/>
      </c>
    </row>
    <row r="482" spans="2:9" ht="15.75" x14ac:dyDescent="0.25">
      <c r="B482" s="117" t="str">
        <f t="shared" si="42"/>
        <v/>
      </c>
      <c r="C482" s="118" t="str">
        <f t="shared" si="43"/>
        <v/>
      </c>
      <c r="D482" s="119" t="str">
        <f t="shared" si="44"/>
        <v/>
      </c>
      <c r="E482" s="120">
        <f>IFERROR(IF(I481-D482&lt;$E$13,0,IF(B482=$E$15,$E$13,IF(B482&lt;$E$15,0,IF(MOD(B482-$E$15,$E$19)=0,$E$13,0)))),0)</f>
        <v>0</v>
      </c>
      <c r="F482" s="121"/>
      <c r="G482" s="119" t="str">
        <f t="shared" si="45"/>
        <v/>
      </c>
      <c r="H482" s="119" t="str">
        <f t="shared" si="46"/>
        <v/>
      </c>
      <c r="I482" s="122" t="str">
        <f t="shared" si="47"/>
        <v/>
      </c>
    </row>
    <row r="483" spans="2:9" ht="15.75" x14ac:dyDescent="0.25">
      <c r="B483" s="117" t="str">
        <f t="shared" si="42"/>
        <v/>
      </c>
      <c r="C483" s="118" t="str">
        <f t="shared" si="43"/>
        <v/>
      </c>
      <c r="D483" s="119" t="str">
        <f t="shared" si="44"/>
        <v/>
      </c>
      <c r="E483" s="120">
        <f>IFERROR(IF(I482-D483&lt;$E$13,0,IF(B483=$E$15,$E$13,IF(B483&lt;$E$15,0,IF(MOD(B483-$E$15,$E$19)=0,$E$13,0)))),0)</f>
        <v>0</v>
      </c>
      <c r="F483" s="121"/>
      <c r="G483" s="119" t="str">
        <f t="shared" si="45"/>
        <v/>
      </c>
      <c r="H483" s="119" t="str">
        <f t="shared" si="46"/>
        <v/>
      </c>
      <c r="I483" s="122" t="str">
        <f t="shared" si="47"/>
        <v/>
      </c>
    </row>
    <row r="484" spans="2:9" ht="15.75" x14ac:dyDescent="0.25">
      <c r="B484" s="117" t="str">
        <f t="shared" si="42"/>
        <v/>
      </c>
      <c r="C484" s="118" t="str">
        <f t="shared" si="43"/>
        <v/>
      </c>
      <c r="D484" s="119" t="str">
        <f t="shared" si="44"/>
        <v/>
      </c>
      <c r="E484" s="120">
        <f>IFERROR(IF(I483-D484&lt;$E$13,0,IF(B484=$E$15,$E$13,IF(B484&lt;$E$15,0,IF(MOD(B484-$E$15,$E$19)=0,$E$13,0)))),0)</f>
        <v>0</v>
      </c>
      <c r="F484" s="121"/>
      <c r="G484" s="119" t="str">
        <f t="shared" si="45"/>
        <v/>
      </c>
      <c r="H484" s="119" t="str">
        <f t="shared" si="46"/>
        <v/>
      </c>
      <c r="I484" s="122" t="str">
        <f t="shared" si="47"/>
        <v/>
      </c>
    </row>
    <row r="485" spans="2:9" ht="15.75" x14ac:dyDescent="0.25">
      <c r="B485" s="117" t="str">
        <f t="shared" si="42"/>
        <v/>
      </c>
      <c r="C485" s="118" t="str">
        <f t="shared" si="43"/>
        <v/>
      </c>
      <c r="D485" s="119" t="str">
        <f t="shared" si="44"/>
        <v/>
      </c>
      <c r="E485" s="120">
        <f>IFERROR(IF(I484-D485&lt;$E$13,0,IF(B485=$E$15,$E$13,IF(B485&lt;$E$15,0,IF(MOD(B485-$E$15,$E$19)=0,$E$13,0)))),0)</f>
        <v>0</v>
      </c>
      <c r="F485" s="121"/>
      <c r="G485" s="119" t="str">
        <f t="shared" si="45"/>
        <v/>
      </c>
      <c r="H485" s="119" t="str">
        <f t="shared" si="46"/>
        <v/>
      </c>
      <c r="I485" s="122" t="str">
        <f t="shared" si="47"/>
        <v/>
      </c>
    </row>
    <row r="486" spans="2:9" ht="15.75" x14ac:dyDescent="0.25">
      <c r="B486" s="117" t="str">
        <f t="shared" si="42"/>
        <v/>
      </c>
      <c r="C486" s="118" t="str">
        <f t="shared" si="43"/>
        <v/>
      </c>
      <c r="D486" s="119" t="str">
        <f t="shared" si="44"/>
        <v/>
      </c>
      <c r="E486" s="120">
        <f>IFERROR(IF(I485-D486&lt;$E$13,0,IF(B486=$E$15,$E$13,IF(B486&lt;$E$15,0,IF(MOD(B486-$E$15,$E$19)=0,$E$13,0)))),0)</f>
        <v>0</v>
      </c>
      <c r="F486" s="121"/>
      <c r="G486" s="119" t="str">
        <f t="shared" si="45"/>
        <v/>
      </c>
      <c r="H486" s="119" t="str">
        <f t="shared" si="46"/>
        <v/>
      </c>
      <c r="I486" s="122" t="str">
        <f t="shared" si="47"/>
        <v/>
      </c>
    </row>
    <row r="487" spans="2:9" ht="15.75" x14ac:dyDescent="0.25">
      <c r="B487" s="117" t="str">
        <f t="shared" si="42"/>
        <v/>
      </c>
      <c r="C487" s="118" t="str">
        <f t="shared" si="43"/>
        <v/>
      </c>
      <c r="D487" s="119" t="str">
        <f t="shared" si="44"/>
        <v/>
      </c>
      <c r="E487" s="120">
        <f>IFERROR(IF(I486-D487&lt;$E$13,0,IF(B487=$E$15,$E$13,IF(B487&lt;$E$15,0,IF(MOD(B487-$E$15,$E$19)=0,$E$13,0)))),0)</f>
        <v>0</v>
      </c>
      <c r="F487" s="121"/>
      <c r="G487" s="119" t="str">
        <f t="shared" si="45"/>
        <v/>
      </c>
      <c r="H487" s="119" t="str">
        <f t="shared" si="46"/>
        <v/>
      </c>
      <c r="I487" s="122" t="str">
        <f t="shared" si="47"/>
        <v/>
      </c>
    </row>
    <row r="488" spans="2:9" ht="15.75" x14ac:dyDescent="0.25">
      <c r="B488" s="117" t="str">
        <f t="shared" si="42"/>
        <v/>
      </c>
      <c r="C488" s="118" t="str">
        <f t="shared" si="43"/>
        <v/>
      </c>
      <c r="D488" s="119" t="str">
        <f t="shared" si="44"/>
        <v/>
      </c>
      <c r="E488" s="120">
        <f>IFERROR(IF(I487-D488&lt;$E$13,0,IF(B488=$E$15,$E$13,IF(B488&lt;$E$15,0,IF(MOD(B488-$E$15,$E$19)=0,$E$13,0)))),0)</f>
        <v>0</v>
      </c>
      <c r="F488" s="121"/>
      <c r="G488" s="119" t="str">
        <f t="shared" si="45"/>
        <v/>
      </c>
      <c r="H488" s="119" t="str">
        <f t="shared" si="46"/>
        <v/>
      </c>
      <c r="I488" s="122" t="str">
        <f t="shared" si="47"/>
        <v/>
      </c>
    </row>
    <row r="489" spans="2:9" ht="15.75" x14ac:dyDescent="0.25">
      <c r="B489" s="117" t="str">
        <f t="shared" si="42"/>
        <v/>
      </c>
      <c r="C489" s="118" t="str">
        <f t="shared" si="43"/>
        <v/>
      </c>
      <c r="D489" s="119" t="str">
        <f t="shared" si="44"/>
        <v/>
      </c>
      <c r="E489" s="120">
        <f>IFERROR(IF(I488-D489&lt;$E$13,0,IF(B489=$E$15,$E$13,IF(B489&lt;$E$15,0,IF(MOD(B489-$E$15,$E$19)=0,$E$13,0)))),0)</f>
        <v>0</v>
      </c>
      <c r="F489" s="121"/>
      <c r="G489" s="119" t="str">
        <f t="shared" si="45"/>
        <v/>
      </c>
      <c r="H489" s="119" t="str">
        <f t="shared" si="46"/>
        <v/>
      </c>
      <c r="I489" s="122" t="str">
        <f t="shared" si="47"/>
        <v/>
      </c>
    </row>
    <row r="490" spans="2:9" ht="15.75" x14ac:dyDescent="0.25">
      <c r="B490" s="117" t="str">
        <f t="shared" si="42"/>
        <v/>
      </c>
      <c r="C490" s="118" t="str">
        <f t="shared" si="43"/>
        <v/>
      </c>
      <c r="D490" s="119" t="str">
        <f t="shared" si="44"/>
        <v/>
      </c>
      <c r="E490" s="120">
        <f>IFERROR(IF(I489-D490&lt;$E$13,0,IF(B490=$E$15,$E$13,IF(B490&lt;$E$15,0,IF(MOD(B490-$E$15,$E$19)=0,$E$13,0)))),0)</f>
        <v>0</v>
      </c>
      <c r="F490" s="121"/>
      <c r="G490" s="119" t="str">
        <f t="shared" si="45"/>
        <v/>
      </c>
      <c r="H490" s="119" t="str">
        <f t="shared" si="46"/>
        <v/>
      </c>
      <c r="I490" s="122" t="str">
        <f t="shared" si="47"/>
        <v/>
      </c>
    </row>
    <row r="491" spans="2:9" ht="15.75" x14ac:dyDescent="0.25">
      <c r="B491" s="117" t="str">
        <f t="shared" si="42"/>
        <v/>
      </c>
      <c r="C491" s="118" t="str">
        <f t="shared" si="43"/>
        <v/>
      </c>
      <c r="D491" s="119" t="str">
        <f t="shared" si="44"/>
        <v/>
      </c>
      <c r="E491" s="120">
        <f>IFERROR(IF(I490-D491&lt;$E$13,0,IF(B491=$E$15,$E$13,IF(B491&lt;$E$15,0,IF(MOD(B491-$E$15,$E$19)=0,$E$13,0)))),0)</f>
        <v>0</v>
      </c>
      <c r="F491" s="121"/>
      <c r="G491" s="119" t="str">
        <f t="shared" si="45"/>
        <v/>
      </c>
      <c r="H491" s="119" t="str">
        <f t="shared" si="46"/>
        <v/>
      </c>
      <c r="I491" s="122" t="str">
        <f t="shared" si="47"/>
        <v/>
      </c>
    </row>
    <row r="492" spans="2:9" ht="15.75" x14ac:dyDescent="0.25">
      <c r="B492" s="117" t="str">
        <f t="shared" si="42"/>
        <v/>
      </c>
      <c r="C492" s="118" t="str">
        <f t="shared" si="43"/>
        <v/>
      </c>
      <c r="D492" s="119" t="str">
        <f t="shared" si="44"/>
        <v/>
      </c>
      <c r="E492" s="120">
        <f>IFERROR(IF(I491-D492&lt;$E$13,0,IF(B492=$E$15,$E$13,IF(B492&lt;$E$15,0,IF(MOD(B492-$E$15,$E$19)=0,$E$13,0)))),0)</f>
        <v>0</v>
      </c>
      <c r="F492" s="121"/>
      <c r="G492" s="119" t="str">
        <f t="shared" si="45"/>
        <v/>
      </c>
      <c r="H492" s="119" t="str">
        <f t="shared" si="46"/>
        <v/>
      </c>
      <c r="I492" s="122" t="str">
        <f t="shared" si="47"/>
        <v/>
      </c>
    </row>
    <row r="493" spans="2:9" ht="15.75" x14ac:dyDescent="0.25">
      <c r="B493" s="117" t="str">
        <f t="shared" si="42"/>
        <v/>
      </c>
      <c r="C493" s="118" t="str">
        <f t="shared" si="43"/>
        <v/>
      </c>
      <c r="D493" s="119" t="str">
        <f t="shared" si="44"/>
        <v/>
      </c>
      <c r="E493" s="120">
        <f>IFERROR(IF(I492-D493&lt;$E$13,0,IF(B493=$E$15,$E$13,IF(B493&lt;$E$15,0,IF(MOD(B493-$E$15,$E$19)=0,$E$13,0)))),0)</f>
        <v>0</v>
      </c>
      <c r="F493" s="121"/>
      <c r="G493" s="119" t="str">
        <f t="shared" si="45"/>
        <v/>
      </c>
      <c r="H493" s="119" t="str">
        <f t="shared" si="46"/>
        <v/>
      </c>
      <c r="I493" s="122" t="str">
        <f t="shared" si="47"/>
        <v/>
      </c>
    </row>
    <row r="494" spans="2:9" ht="15.75" x14ac:dyDescent="0.25">
      <c r="B494" s="117" t="str">
        <f t="shared" si="42"/>
        <v/>
      </c>
      <c r="C494" s="118" t="str">
        <f t="shared" si="43"/>
        <v/>
      </c>
      <c r="D494" s="119" t="str">
        <f t="shared" si="44"/>
        <v/>
      </c>
      <c r="E494" s="120">
        <f>IFERROR(IF(I493-D494&lt;$E$13,0,IF(B494=$E$15,$E$13,IF(B494&lt;$E$15,0,IF(MOD(B494-$E$15,$E$19)=0,$E$13,0)))),0)</f>
        <v>0</v>
      </c>
      <c r="F494" s="121"/>
      <c r="G494" s="119" t="str">
        <f t="shared" si="45"/>
        <v/>
      </c>
      <c r="H494" s="119" t="str">
        <f t="shared" si="46"/>
        <v/>
      </c>
      <c r="I494" s="122" t="str">
        <f t="shared" si="47"/>
        <v/>
      </c>
    </row>
    <row r="495" spans="2:9" ht="15.75" x14ac:dyDescent="0.25">
      <c r="B495" s="117" t="str">
        <f t="shared" si="42"/>
        <v/>
      </c>
      <c r="C495" s="118" t="str">
        <f t="shared" si="43"/>
        <v/>
      </c>
      <c r="D495" s="119" t="str">
        <f t="shared" si="44"/>
        <v/>
      </c>
      <c r="E495" s="120">
        <f>IFERROR(IF(I494-D495&lt;$E$13,0,IF(B495=$E$15,$E$13,IF(B495&lt;$E$15,0,IF(MOD(B495-$E$15,$E$19)=0,$E$13,0)))),0)</f>
        <v>0</v>
      </c>
      <c r="F495" s="121"/>
      <c r="G495" s="119" t="str">
        <f t="shared" si="45"/>
        <v/>
      </c>
      <c r="H495" s="119" t="str">
        <f t="shared" si="46"/>
        <v/>
      </c>
      <c r="I495" s="122" t="str">
        <f t="shared" si="47"/>
        <v/>
      </c>
    </row>
    <row r="496" spans="2:9" ht="15.75" x14ac:dyDescent="0.25">
      <c r="B496" s="117" t="str">
        <f t="shared" ref="B496:B559" si="48">IFERROR(IF(I495&lt;=0,"",B495+1),"")</f>
        <v/>
      </c>
      <c r="C496" s="118" t="str">
        <f t="shared" si="43"/>
        <v/>
      </c>
      <c r="D496" s="119" t="str">
        <f t="shared" si="44"/>
        <v/>
      </c>
      <c r="E496" s="120">
        <f>IFERROR(IF(I495-D496&lt;$E$13,0,IF(B496=$E$15,$E$13,IF(B496&lt;$E$15,0,IF(MOD(B496-$E$15,$E$19)=0,$E$13,0)))),0)</f>
        <v>0</v>
      </c>
      <c r="F496" s="121"/>
      <c r="G496" s="119" t="str">
        <f t="shared" si="45"/>
        <v/>
      </c>
      <c r="H496" s="119" t="str">
        <f t="shared" si="46"/>
        <v/>
      </c>
      <c r="I496" s="122" t="str">
        <f t="shared" si="47"/>
        <v/>
      </c>
    </row>
    <row r="497" spans="2:9" ht="15.75" x14ac:dyDescent="0.25">
      <c r="B497" s="117" t="str">
        <f t="shared" si="48"/>
        <v/>
      </c>
      <c r="C497" s="118" t="str">
        <f t="shared" si="43"/>
        <v/>
      </c>
      <c r="D497" s="119" t="str">
        <f t="shared" si="44"/>
        <v/>
      </c>
      <c r="E497" s="120">
        <f>IFERROR(IF(I496-D497&lt;$E$13,0,IF(B497=$E$15,$E$13,IF(B497&lt;$E$15,0,IF(MOD(B497-$E$15,$E$19)=0,$E$13,0)))),0)</f>
        <v>0</v>
      </c>
      <c r="F497" s="121"/>
      <c r="G497" s="119" t="str">
        <f t="shared" si="45"/>
        <v/>
      </c>
      <c r="H497" s="119" t="str">
        <f t="shared" si="46"/>
        <v/>
      </c>
      <c r="I497" s="122" t="str">
        <f t="shared" si="47"/>
        <v/>
      </c>
    </row>
    <row r="498" spans="2:9" ht="15.75" x14ac:dyDescent="0.25">
      <c r="B498" s="117" t="str">
        <f t="shared" si="48"/>
        <v/>
      </c>
      <c r="C498" s="118" t="str">
        <f t="shared" si="43"/>
        <v/>
      </c>
      <c r="D498" s="119" t="str">
        <f t="shared" si="44"/>
        <v/>
      </c>
      <c r="E498" s="120">
        <f>IFERROR(IF(I497-D498&lt;$E$13,0,IF(B498=$E$15,$E$13,IF(B498&lt;$E$15,0,IF(MOD(B498-$E$15,$E$19)=0,$E$13,0)))),0)</f>
        <v>0</v>
      </c>
      <c r="F498" s="121"/>
      <c r="G498" s="119" t="str">
        <f t="shared" si="45"/>
        <v/>
      </c>
      <c r="H498" s="119" t="str">
        <f t="shared" si="46"/>
        <v/>
      </c>
      <c r="I498" s="122" t="str">
        <f t="shared" si="47"/>
        <v/>
      </c>
    </row>
    <row r="499" spans="2:9" ht="15.75" x14ac:dyDescent="0.25">
      <c r="B499" s="117" t="str">
        <f t="shared" si="48"/>
        <v/>
      </c>
      <c r="C499" s="118" t="str">
        <f t="shared" si="43"/>
        <v/>
      </c>
      <c r="D499" s="119" t="str">
        <f t="shared" si="44"/>
        <v/>
      </c>
      <c r="E499" s="120">
        <f>IFERROR(IF(I498-D499&lt;$E$13,0,IF(B499=$E$15,$E$13,IF(B499&lt;$E$15,0,IF(MOD(B499-$E$15,$E$19)=0,$E$13,0)))),0)</f>
        <v>0</v>
      </c>
      <c r="F499" s="121"/>
      <c r="G499" s="119" t="str">
        <f t="shared" si="45"/>
        <v/>
      </c>
      <c r="H499" s="119" t="str">
        <f t="shared" si="46"/>
        <v/>
      </c>
      <c r="I499" s="122" t="str">
        <f t="shared" si="47"/>
        <v/>
      </c>
    </row>
    <row r="500" spans="2:9" ht="15.75" x14ac:dyDescent="0.25">
      <c r="B500" s="117" t="str">
        <f t="shared" si="48"/>
        <v/>
      </c>
      <c r="C500" s="118" t="str">
        <f t="shared" si="43"/>
        <v/>
      </c>
      <c r="D500" s="119" t="str">
        <f t="shared" si="44"/>
        <v/>
      </c>
      <c r="E500" s="120">
        <f>IFERROR(IF(I499-D500&lt;$E$13,0,IF(B500=$E$15,$E$13,IF(B500&lt;$E$15,0,IF(MOD(B500-$E$15,$E$19)=0,$E$13,0)))),0)</f>
        <v>0</v>
      </c>
      <c r="F500" s="121"/>
      <c r="G500" s="119" t="str">
        <f t="shared" si="45"/>
        <v/>
      </c>
      <c r="H500" s="119" t="str">
        <f t="shared" si="46"/>
        <v/>
      </c>
      <c r="I500" s="122" t="str">
        <f t="shared" si="47"/>
        <v/>
      </c>
    </row>
    <row r="501" spans="2:9" ht="15.75" x14ac:dyDescent="0.25">
      <c r="B501" s="117" t="str">
        <f t="shared" si="48"/>
        <v/>
      </c>
      <c r="C501" s="118" t="str">
        <f t="shared" si="43"/>
        <v/>
      </c>
      <c r="D501" s="119" t="str">
        <f t="shared" si="44"/>
        <v/>
      </c>
      <c r="E501" s="120">
        <f>IFERROR(IF(I500-D501&lt;$E$13,0,IF(B501=$E$15,$E$13,IF(B501&lt;$E$15,0,IF(MOD(B501-$E$15,$E$19)=0,$E$13,0)))),0)</f>
        <v>0</v>
      </c>
      <c r="F501" s="121"/>
      <c r="G501" s="119" t="str">
        <f t="shared" si="45"/>
        <v/>
      </c>
      <c r="H501" s="119" t="str">
        <f t="shared" si="46"/>
        <v/>
      </c>
      <c r="I501" s="122" t="str">
        <f t="shared" si="47"/>
        <v/>
      </c>
    </row>
    <row r="502" spans="2:9" ht="15.75" x14ac:dyDescent="0.25">
      <c r="B502" s="117" t="str">
        <f t="shared" si="48"/>
        <v/>
      </c>
      <c r="C502" s="118" t="str">
        <f t="shared" si="43"/>
        <v/>
      </c>
      <c r="D502" s="119" t="str">
        <f t="shared" si="44"/>
        <v/>
      </c>
      <c r="E502" s="120">
        <f>IFERROR(IF(I501-D502&lt;$E$13,0,IF(B502=$E$15,$E$13,IF(B502&lt;$E$15,0,IF(MOD(B502-$E$15,$E$19)=0,$E$13,0)))),0)</f>
        <v>0</v>
      </c>
      <c r="F502" s="121"/>
      <c r="G502" s="119" t="str">
        <f t="shared" si="45"/>
        <v/>
      </c>
      <c r="H502" s="119" t="str">
        <f t="shared" si="46"/>
        <v/>
      </c>
      <c r="I502" s="122" t="str">
        <f t="shared" si="47"/>
        <v/>
      </c>
    </row>
    <row r="503" spans="2:9" ht="15.75" x14ac:dyDescent="0.25">
      <c r="B503" s="117" t="str">
        <f t="shared" si="48"/>
        <v/>
      </c>
      <c r="C503" s="118" t="str">
        <f t="shared" si="43"/>
        <v/>
      </c>
      <c r="D503" s="119" t="str">
        <f t="shared" si="44"/>
        <v/>
      </c>
      <c r="E503" s="120">
        <f>IFERROR(IF(I502-D503&lt;$E$13,0,IF(B503=$E$15,$E$13,IF(B503&lt;$E$15,0,IF(MOD(B503-$E$15,$E$19)=0,$E$13,0)))),0)</f>
        <v>0</v>
      </c>
      <c r="F503" s="121"/>
      <c r="G503" s="119" t="str">
        <f t="shared" si="45"/>
        <v/>
      </c>
      <c r="H503" s="119" t="str">
        <f t="shared" si="46"/>
        <v/>
      </c>
      <c r="I503" s="122" t="str">
        <f t="shared" si="47"/>
        <v/>
      </c>
    </row>
    <row r="504" spans="2:9" ht="15.75" x14ac:dyDescent="0.25">
      <c r="B504" s="117" t="str">
        <f t="shared" si="48"/>
        <v/>
      </c>
      <c r="C504" s="118" t="str">
        <f t="shared" si="43"/>
        <v/>
      </c>
      <c r="D504" s="119" t="str">
        <f t="shared" si="44"/>
        <v/>
      </c>
      <c r="E504" s="120">
        <f>IFERROR(IF(I503-D504&lt;$E$13,0,IF(B504=$E$15,$E$13,IF(B504&lt;$E$15,0,IF(MOD(B504-$E$15,$E$19)=0,$E$13,0)))),0)</f>
        <v>0</v>
      </c>
      <c r="F504" s="121"/>
      <c r="G504" s="119" t="str">
        <f t="shared" si="45"/>
        <v/>
      </c>
      <c r="H504" s="119" t="str">
        <f t="shared" si="46"/>
        <v/>
      </c>
      <c r="I504" s="122" t="str">
        <f t="shared" si="47"/>
        <v/>
      </c>
    </row>
    <row r="505" spans="2:9" ht="15.75" x14ac:dyDescent="0.25">
      <c r="B505" s="117" t="str">
        <f t="shared" si="48"/>
        <v/>
      </c>
      <c r="C505" s="118" t="str">
        <f t="shared" si="43"/>
        <v/>
      </c>
      <c r="D505" s="119" t="str">
        <f t="shared" si="44"/>
        <v/>
      </c>
      <c r="E505" s="120">
        <f>IFERROR(IF(I504-D505&lt;$E$13,0,IF(B505=$E$15,$E$13,IF(B505&lt;$E$15,0,IF(MOD(B505-$E$15,$E$19)=0,$E$13,0)))),0)</f>
        <v>0</v>
      </c>
      <c r="F505" s="121"/>
      <c r="G505" s="119" t="str">
        <f t="shared" si="45"/>
        <v/>
      </c>
      <c r="H505" s="119" t="str">
        <f t="shared" si="46"/>
        <v/>
      </c>
      <c r="I505" s="122" t="str">
        <f t="shared" si="47"/>
        <v/>
      </c>
    </row>
    <row r="506" spans="2:9" ht="15.75" x14ac:dyDescent="0.25">
      <c r="B506" s="117" t="str">
        <f t="shared" si="48"/>
        <v/>
      </c>
      <c r="C506" s="118" t="str">
        <f t="shared" si="43"/>
        <v/>
      </c>
      <c r="D506" s="119" t="str">
        <f t="shared" si="44"/>
        <v/>
      </c>
      <c r="E506" s="120">
        <f>IFERROR(IF(I505-D506&lt;$E$13,0,IF(B506=$E$15,$E$13,IF(B506&lt;$E$15,0,IF(MOD(B506-$E$15,$E$19)=0,$E$13,0)))),0)</f>
        <v>0</v>
      </c>
      <c r="F506" s="121"/>
      <c r="G506" s="119" t="str">
        <f t="shared" si="45"/>
        <v/>
      </c>
      <c r="H506" s="119" t="str">
        <f t="shared" si="46"/>
        <v/>
      </c>
      <c r="I506" s="122" t="str">
        <f t="shared" si="47"/>
        <v/>
      </c>
    </row>
    <row r="507" spans="2:9" ht="15.75" x14ac:dyDescent="0.25">
      <c r="B507" s="117" t="str">
        <f t="shared" si="48"/>
        <v/>
      </c>
      <c r="C507" s="118" t="str">
        <f t="shared" si="43"/>
        <v/>
      </c>
      <c r="D507" s="119" t="str">
        <f t="shared" si="44"/>
        <v/>
      </c>
      <c r="E507" s="120">
        <f>IFERROR(IF(I506-D507&lt;$E$13,0,IF(B507=$E$15,$E$13,IF(B507&lt;$E$15,0,IF(MOD(B507-$E$15,$E$19)=0,$E$13,0)))),0)</f>
        <v>0</v>
      </c>
      <c r="F507" s="121"/>
      <c r="G507" s="119" t="str">
        <f t="shared" si="45"/>
        <v/>
      </c>
      <c r="H507" s="119" t="str">
        <f t="shared" si="46"/>
        <v/>
      </c>
      <c r="I507" s="122" t="str">
        <f t="shared" si="47"/>
        <v/>
      </c>
    </row>
    <row r="508" spans="2:9" ht="15.75" x14ac:dyDescent="0.25">
      <c r="B508" s="117" t="str">
        <f t="shared" si="48"/>
        <v/>
      </c>
      <c r="C508" s="118" t="str">
        <f t="shared" si="43"/>
        <v/>
      </c>
      <c r="D508" s="119" t="str">
        <f t="shared" si="44"/>
        <v/>
      </c>
      <c r="E508" s="120">
        <f>IFERROR(IF(I507-D508&lt;$E$13,0,IF(B508=$E$15,$E$13,IF(B508&lt;$E$15,0,IF(MOD(B508-$E$15,$E$19)=0,$E$13,0)))),0)</f>
        <v>0</v>
      </c>
      <c r="F508" s="121"/>
      <c r="G508" s="119" t="str">
        <f t="shared" si="45"/>
        <v/>
      </c>
      <c r="H508" s="119" t="str">
        <f t="shared" si="46"/>
        <v/>
      </c>
      <c r="I508" s="122" t="str">
        <f t="shared" si="47"/>
        <v/>
      </c>
    </row>
    <row r="509" spans="2:9" ht="15.75" x14ac:dyDescent="0.25">
      <c r="B509" s="117" t="str">
        <f t="shared" si="48"/>
        <v/>
      </c>
      <c r="C509" s="118" t="str">
        <f t="shared" si="43"/>
        <v/>
      </c>
      <c r="D509" s="119" t="str">
        <f t="shared" si="44"/>
        <v/>
      </c>
      <c r="E509" s="120">
        <f>IFERROR(IF(I508-D509&lt;$E$13,0,IF(B509=$E$15,$E$13,IF(B509&lt;$E$15,0,IF(MOD(B509-$E$15,$E$19)=0,$E$13,0)))),0)</f>
        <v>0</v>
      </c>
      <c r="F509" s="121"/>
      <c r="G509" s="119" t="str">
        <f t="shared" si="45"/>
        <v/>
      </c>
      <c r="H509" s="119" t="str">
        <f t="shared" si="46"/>
        <v/>
      </c>
      <c r="I509" s="122" t="str">
        <f t="shared" si="47"/>
        <v/>
      </c>
    </row>
    <row r="510" spans="2:9" ht="15.75" x14ac:dyDescent="0.25">
      <c r="B510" s="117" t="str">
        <f t="shared" si="48"/>
        <v/>
      </c>
      <c r="C510" s="118" t="str">
        <f t="shared" si="43"/>
        <v/>
      </c>
      <c r="D510" s="119" t="str">
        <f t="shared" si="44"/>
        <v/>
      </c>
      <c r="E510" s="120">
        <f>IFERROR(IF(I509-D510&lt;$E$13,0,IF(B510=$E$15,$E$13,IF(B510&lt;$E$15,0,IF(MOD(B510-$E$15,$E$19)=0,$E$13,0)))),0)</f>
        <v>0</v>
      </c>
      <c r="F510" s="121"/>
      <c r="G510" s="119" t="str">
        <f t="shared" si="45"/>
        <v/>
      </c>
      <c r="H510" s="119" t="str">
        <f t="shared" si="46"/>
        <v/>
      </c>
      <c r="I510" s="122" t="str">
        <f t="shared" si="47"/>
        <v/>
      </c>
    </row>
    <row r="511" spans="2:9" ht="15.75" x14ac:dyDescent="0.25">
      <c r="B511" s="117" t="str">
        <f t="shared" si="48"/>
        <v/>
      </c>
      <c r="C511" s="118" t="str">
        <f t="shared" si="43"/>
        <v/>
      </c>
      <c r="D511" s="119" t="str">
        <f t="shared" si="44"/>
        <v/>
      </c>
      <c r="E511" s="120">
        <f>IFERROR(IF(I510-D511&lt;$E$13,0,IF(B511=$E$15,$E$13,IF(B511&lt;$E$15,0,IF(MOD(B511-$E$15,$E$19)=0,$E$13,0)))),0)</f>
        <v>0</v>
      </c>
      <c r="F511" s="121"/>
      <c r="G511" s="119" t="str">
        <f t="shared" si="45"/>
        <v/>
      </c>
      <c r="H511" s="119" t="str">
        <f t="shared" si="46"/>
        <v/>
      </c>
      <c r="I511" s="122" t="str">
        <f t="shared" si="47"/>
        <v/>
      </c>
    </row>
    <row r="512" spans="2:9" ht="15.75" x14ac:dyDescent="0.25">
      <c r="B512" s="117" t="str">
        <f t="shared" si="48"/>
        <v/>
      </c>
      <c r="C512" s="118" t="str">
        <f t="shared" si="43"/>
        <v/>
      </c>
      <c r="D512" s="119" t="str">
        <f t="shared" si="44"/>
        <v/>
      </c>
      <c r="E512" s="120">
        <f>IFERROR(IF(I511-D512&lt;$E$13,0,IF(B512=$E$15,$E$13,IF(B512&lt;$E$15,0,IF(MOD(B512-$E$15,$E$19)=0,$E$13,0)))),0)</f>
        <v>0</v>
      </c>
      <c r="F512" s="121"/>
      <c r="G512" s="119" t="str">
        <f t="shared" si="45"/>
        <v/>
      </c>
      <c r="H512" s="119" t="str">
        <f t="shared" si="46"/>
        <v/>
      </c>
      <c r="I512" s="122" t="str">
        <f t="shared" si="47"/>
        <v/>
      </c>
    </row>
    <row r="513" spans="2:9" ht="15.75" x14ac:dyDescent="0.25">
      <c r="B513" s="117" t="str">
        <f t="shared" si="48"/>
        <v/>
      </c>
      <c r="C513" s="118" t="str">
        <f t="shared" si="43"/>
        <v/>
      </c>
      <c r="D513" s="119" t="str">
        <f t="shared" si="44"/>
        <v/>
      </c>
      <c r="E513" s="120">
        <f>IFERROR(IF(I512-D513&lt;$E$13,0,IF(B513=$E$15,$E$13,IF(B513&lt;$E$15,0,IF(MOD(B513-$E$15,$E$19)=0,$E$13,0)))),0)</f>
        <v>0</v>
      </c>
      <c r="F513" s="121"/>
      <c r="G513" s="119" t="str">
        <f t="shared" si="45"/>
        <v/>
      </c>
      <c r="H513" s="119" t="str">
        <f t="shared" si="46"/>
        <v/>
      </c>
      <c r="I513" s="122" t="str">
        <f t="shared" si="47"/>
        <v/>
      </c>
    </row>
    <row r="514" spans="2:9" ht="15.75" x14ac:dyDescent="0.25">
      <c r="B514" s="117" t="str">
        <f t="shared" si="48"/>
        <v/>
      </c>
      <c r="C514" s="118" t="str">
        <f t="shared" si="43"/>
        <v/>
      </c>
      <c r="D514" s="119" t="str">
        <f t="shared" si="44"/>
        <v/>
      </c>
      <c r="E514" s="120">
        <f>IFERROR(IF(I513-D514&lt;$E$13,0,IF(B514=$E$15,$E$13,IF(B514&lt;$E$15,0,IF(MOD(B514-$E$15,$E$19)=0,$E$13,0)))),0)</f>
        <v>0</v>
      </c>
      <c r="F514" s="121"/>
      <c r="G514" s="119" t="str">
        <f t="shared" si="45"/>
        <v/>
      </c>
      <c r="H514" s="119" t="str">
        <f t="shared" si="46"/>
        <v/>
      </c>
      <c r="I514" s="122" t="str">
        <f t="shared" si="47"/>
        <v/>
      </c>
    </row>
    <row r="515" spans="2:9" ht="15.75" x14ac:dyDescent="0.25">
      <c r="B515" s="117" t="str">
        <f t="shared" si="48"/>
        <v/>
      </c>
      <c r="C515" s="118" t="str">
        <f t="shared" si="43"/>
        <v/>
      </c>
      <c r="D515" s="119" t="str">
        <f t="shared" si="44"/>
        <v/>
      </c>
      <c r="E515" s="120">
        <f>IFERROR(IF(I514-D515&lt;$E$13,0,IF(B515=$E$15,$E$13,IF(B515&lt;$E$15,0,IF(MOD(B515-$E$15,$E$19)=0,$E$13,0)))),0)</f>
        <v>0</v>
      </c>
      <c r="F515" s="121"/>
      <c r="G515" s="119" t="str">
        <f t="shared" si="45"/>
        <v/>
      </c>
      <c r="H515" s="119" t="str">
        <f t="shared" si="46"/>
        <v/>
      </c>
      <c r="I515" s="122" t="str">
        <f t="shared" si="47"/>
        <v/>
      </c>
    </row>
    <row r="516" spans="2:9" ht="15.75" x14ac:dyDescent="0.25">
      <c r="B516" s="117" t="str">
        <f t="shared" si="48"/>
        <v/>
      </c>
      <c r="C516" s="118" t="str">
        <f t="shared" si="43"/>
        <v/>
      </c>
      <c r="D516" s="119" t="str">
        <f t="shared" si="44"/>
        <v/>
      </c>
      <c r="E516" s="120">
        <f>IFERROR(IF(I515-D516&lt;$E$13,0,IF(B516=$E$15,$E$13,IF(B516&lt;$E$15,0,IF(MOD(B516-$E$15,$E$19)=0,$E$13,0)))),0)</f>
        <v>0</v>
      </c>
      <c r="F516" s="121"/>
      <c r="G516" s="119" t="str">
        <f t="shared" si="45"/>
        <v/>
      </c>
      <c r="H516" s="119" t="str">
        <f t="shared" si="46"/>
        <v/>
      </c>
      <c r="I516" s="122" t="str">
        <f t="shared" si="47"/>
        <v/>
      </c>
    </row>
    <row r="517" spans="2:9" ht="15.75" x14ac:dyDescent="0.25">
      <c r="B517" s="117" t="str">
        <f t="shared" si="48"/>
        <v/>
      </c>
      <c r="C517" s="118" t="str">
        <f t="shared" si="43"/>
        <v/>
      </c>
      <c r="D517" s="119" t="str">
        <f t="shared" si="44"/>
        <v/>
      </c>
      <c r="E517" s="120">
        <f>IFERROR(IF(I516-D517&lt;$E$13,0,IF(B517=$E$15,$E$13,IF(B517&lt;$E$15,0,IF(MOD(B517-$E$15,$E$19)=0,$E$13,0)))),0)</f>
        <v>0</v>
      </c>
      <c r="F517" s="121"/>
      <c r="G517" s="119" t="str">
        <f t="shared" si="45"/>
        <v/>
      </c>
      <c r="H517" s="119" t="str">
        <f t="shared" si="46"/>
        <v/>
      </c>
      <c r="I517" s="122" t="str">
        <f t="shared" si="47"/>
        <v/>
      </c>
    </row>
    <row r="518" spans="2:9" ht="15.75" x14ac:dyDescent="0.25">
      <c r="B518" s="117" t="str">
        <f t="shared" si="48"/>
        <v/>
      </c>
      <c r="C518" s="118" t="str">
        <f t="shared" si="43"/>
        <v/>
      </c>
      <c r="D518" s="119" t="str">
        <f t="shared" si="44"/>
        <v/>
      </c>
      <c r="E518" s="120">
        <f>IFERROR(IF(I517-D518&lt;$E$13,0,IF(B518=$E$15,$E$13,IF(B518&lt;$E$15,0,IF(MOD(B518-$E$15,$E$19)=0,$E$13,0)))),0)</f>
        <v>0</v>
      </c>
      <c r="F518" s="121"/>
      <c r="G518" s="119" t="str">
        <f t="shared" si="45"/>
        <v/>
      </c>
      <c r="H518" s="119" t="str">
        <f t="shared" si="46"/>
        <v/>
      </c>
      <c r="I518" s="122" t="str">
        <f t="shared" si="47"/>
        <v/>
      </c>
    </row>
    <row r="519" spans="2:9" ht="15.75" x14ac:dyDescent="0.25">
      <c r="B519" s="117" t="str">
        <f t="shared" si="48"/>
        <v/>
      </c>
      <c r="C519" s="118" t="str">
        <f t="shared" si="43"/>
        <v/>
      </c>
      <c r="D519" s="119" t="str">
        <f t="shared" si="44"/>
        <v/>
      </c>
      <c r="E519" s="120">
        <f>IFERROR(IF(I518-D519&lt;$E$13,0,IF(B519=$E$15,$E$13,IF(B519&lt;$E$15,0,IF(MOD(B519-$E$15,$E$19)=0,$E$13,0)))),0)</f>
        <v>0</v>
      </c>
      <c r="F519" s="121"/>
      <c r="G519" s="119" t="str">
        <f t="shared" si="45"/>
        <v/>
      </c>
      <c r="H519" s="119" t="str">
        <f t="shared" si="46"/>
        <v/>
      </c>
      <c r="I519" s="122" t="str">
        <f t="shared" si="47"/>
        <v/>
      </c>
    </row>
    <row r="520" spans="2:9" ht="15.75" x14ac:dyDescent="0.25">
      <c r="B520" s="117" t="str">
        <f t="shared" si="48"/>
        <v/>
      </c>
      <c r="C520" s="118" t="str">
        <f t="shared" si="43"/>
        <v/>
      </c>
      <c r="D520" s="119" t="str">
        <f t="shared" si="44"/>
        <v/>
      </c>
      <c r="E520" s="120">
        <f>IFERROR(IF(I519-D520&lt;$E$13,0,IF(B520=$E$15,$E$13,IF(B520&lt;$E$15,0,IF(MOD(B520-$E$15,$E$19)=0,$E$13,0)))),0)</f>
        <v>0</v>
      </c>
      <c r="F520" s="121"/>
      <c r="G520" s="119" t="str">
        <f t="shared" si="45"/>
        <v/>
      </c>
      <c r="H520" s="119" t="str">
        <f t="shared" si="46"/>
        <v/>
      </c>
      <c r="I520" s="122" t="str">
        <f t="shared" si="47"/>
        <v/>
      </c>
    </row>
    <row r="521" spans="2:9" ht="15.75" x14ac:dyDescent="0.25">
      <c r="B521" s="117" t="str">
        <f t="shared" si="48"/>
        <v/>
      </c>
      <c r="C521" s="118" t="str">
        <f t="shared" si="43"/>
        <v/>
      </c>
      <c r="D521" s="119" t="str">
        <f t="shared" si="44"/>
        <v/>
      </c>
      <c r="E521" s="120">
        <f>IFERROR(IF(I520-D521&lt;$E$13,0,IF(B521=$E$15,$E$13,IF(B521&lt;$E$15,0,IF(MOD(B521-$E$15,$E$19)=0,$E$13,0)))),0)</f>
        <v>0</v>
      </c>
      <c r="F521" s="121"/>
      <c r="G521" s="119" t="str">
        <f t="shared" si="45"/>
        <v/>
      </c>
      <c r="H521" s="119" t="str">
        <f t="shared" si="46"/>
        <v/>
      </c>
      <c r="I521" s="122" t="str">
        <f t="shared" si="47"/>
        <v/>
      </c>
    </row>
    <row r="522" spans="2:9" ht="15.75" x14ac:dyDescent="0.25">
      <c r="B522" s="117" t="str">
        <f t="shared" si="48"/>
        <v/>
      </c>
      <c r="C522" s="118" t="str">
        <f t="shared" si="43"/>
        <v/>
      </c>
      <c r="D522" s="119" t="str">
        <f t="shared" si="44"/>
        <v/>
      </c>
      <c r="E522" s="120">
        <f>IFERROR(IF(I521-D522&lt;$E$13,0,IF(B522=$E$15,$E$13,IF(B522&lt;$E$15,0,IF(MOD(B522-$E$15,$E$19)=0,$E$13,0)))),0)</f>
        <v>0</v>
      </c>
      <c r="F522" s="121"/>
      <c r="G522" s="119" t="str">
        <f t="shared" si="45"/>
        <v/>
      </c>
      <c r="H522" s="119" t="str">
        <f t="shared" si="46"/>
        <v/>
      </c>
      <c r="I522" s="122" t="str">
        <f t="shared" si="47"/>
        <v/>
      </c>
    </row>
    <row r="523" spans="2:9" ht="15.75" x14ac:dyDescent="0.25">
      <c r="B523" s="117" t="str">
        <f t="shared" si="48"/>
        <v/>
      </c>
      <c r="C523" s="118" t="str">
        <f t="shared" si="43"/>
        <v/>
      </c>
      <c r="D523" s="119" t="str">
        <f t="shared" si="44"/>
        <v/>
      </c>
      <c r="E523" s="120">
        <f>IFERROR(IF(I522-D523&lt;$E$13,0,IF(B523=$E$15,$E$13,IF(B523&lt;$E$15,0,IF(MOD(B523-$E$15,$E$19)=0,$E$13,0)))),0)</f>
        <v>0</v>
      </c>
      <c r="F523" s="121"/>
      <c r="G523" s="119" t="str">
        <f t="shared" si="45"/>
        <v/>
      </c>
      <c r="H523" s="119" t="str">
        <f t="shared" si="46"/>
        <v/>
      </c>
      <c r="I523" s="122" t="str">
        <f t="shared" si="47"/>
        <v/>
      </c>
    </row>
    <row r="524" spans="2:9" ht="15.75" x14ac:dyDescent="0.25">
      <c r="B524" s="117" t="str">
        <f t="shared" si="48"/>
        <v/>
      </c>
      <c r="C524" s="118" t="str">
        <f t="shared" si="43"/>
        <v/>
      </c>
      <c r="D524" s="119" t="str">
        <f t="shared" si="44"/>
        <v/>
      </c>
      <c r="E524" s="120">
        <f>IFERROR(IF(I523-D524&lt;$E$13,0,IF(B524=$E$15,$E$13,IF(B524&lt;$E$15,0,IF(MOD(B524-$E$15,$E$19)=0,$E$13,0)))),0)</f>
        <v>0</v>
      </c>
      <c r="F524" s="121"/>
      <c r="G524" s="119" t="str">
        <f t="shared" si="45"/>
        <v/>
      </c>
      <c r="H524" s="119" t="str">
        <f t="shared" si="46"/>
        <v/>
      </c>
      <c r="I524" s="122" t="str">
        <f t="shared" si="47"/>
        <v/>
      </c>
    </row>
    <row r="525" spans="2:9" ht="15.75" x14ac:dyDescent="0.25">
      <c r="B525" s="117" t="str">
        <f t="shared" si="48"/>
        <v/>
      </c>
      <c r="C525" s="118" t="str">
        <f t="shared" si="43"/>
        <v/>
      </c>
      <c r="D525" s="119" t="str">
        <f t="shared" si="44"/>
        <v/>
      </c>
      <c r="E525" s="120">
        <f>IFERROR(IF(I524-D525&lt;$E$13,0,IF(B525=$E$15,$E$13,IF(B525&lt;$E$15,0,IF(MOD(B525-$E$15,$E$19)=0,$E$13,0)))),0)</f>
        <v>0</v>
      </c>
      <c r="F525" s="121"/>
      <c r="G525" s="119" t="str">
        <f t="shared" si="45"/>
        <v/>
      </c>
      <c r="H525" s="119" t="str">
        <f t="shared" si="46"/>
        <v/>
      </c>
      <c r="I525" s="122" t="str">
        <f t="shared" si="47"/>
        <v/>
      </c>
    </row>
    <row r="526" spans="2:9" ht="15.75" x14ac:dyDescent="0.25">
      <c r="B526" s="117" t="str">
        <f t="shared" si="48"/>
        <v/>
      </c>
      <c r="C526" s="118" t="str">
        <f t="shared" si="43"/>
        <v/>
      </c>
      <c r="D526" s="119" t="str">
        <f t="shared" si="44"/>
        <v/>
      </c>
      <c r="E526" s="120">
        <f>IFERROR(IF(I525-D526&lt;$E$13,0,IF(B526=$E$15,$E$13,IF(B526&lt;$E$15,0,IF(MOD(B526-$E$15,$E$19)=0,$E$13,0)))),0)</f>
        <v>0</v>
      </c>
      <c r="F526" s="121"/>
      <c r="G526" s="119" t="str">
        <f t="shared" si="45"/>
        <v/>
      </c>
      <c r="H526" s="119" t="str">
        <f t="shared" si="46"/>
        <v/>
      </c>
      <c r="I526" s="122" t="str">
        <f t="shared" si="47"/>
        <v/>
      </c>
    </row>
    <row r="527" spans="2:9" ht="15.75" x14ac:dyDescent="0.25">
      <c r="B527" s="117" t="str">
        <f t="shared" si="48"/>
        <v/>
      </c>
      <c r="C527" s="118" t="str">
        <f t="shared" si="43"/>
        <v/>
      </c>
      <c r="D527" s="119" t="str">
        <f t="shared" si="44"/>
        <v/>
      </c>
      <c r="E527" s="120">
        <f>IFERROR(IF(I526-D527&lt;$E$13,0,IF(B527=$E$15,$E$13,IF(B527&lt;$E$15,0,IF(MOD(B527-$E$15,$E$19)=0,$E$13,0)))),0)</f>
        <v>0</v>
      </c>
      <c r="F527" s="121"/>
      <c r="G527" s="119" t="str">
        <f t="shared" si="45"/>
        <v/>
      </c>
      <c r="H527" s="119" t="str">
        <f t="shared" si="46"/>
        <v/>
      </c>
      <c r="I527" s="122" t="str">
        <f t="shared" si="47"/>
        <v/>
      </c>
    </row>
    <row r="528" spans="2:9" ht="15.75" x14ac:dyDescent="0.25">
      <c r="B528" s="117" t="str">
        <f t="shared" si="48"/>
        <v/>
      </c>
      <c r="C528" s="118" t="str">
        <f t="shared" si="43"/>
        <v/>
      </c>
      <c r="D528" s="119" t="str">
        <f t="shared" si="44"/>
        <v/>
      </c>
      <c r="E528" s="120">
        <f>IFERROR(IF(I527-D528&lt;$E$13,0,IF(B528=$E$15,$E$13,IF(B528&lt;$E$15,0,IF(MOD(B528-$E$15,$E$19)=0,$E$13,0)))),0)</f>
        <v>0</v>
      </c>
      <c r="F528" s="121"/>
      <c r="G528" s="119" t="str">
        <f t="shared" si="45"/>
        <v/>
      </c>
      <c r="H528" s="119" t="str">
        <f t="shared" si="46"/>
        <v/>
      </c>
      <c r="I528" s="122" t="str">
        <f t="shared" si="47"/>
        <v/>
      </c>
    </row>
    <row r="529" spans="2:9" ht="15.75" x14ac:dyDescent="0.25">
      <c r="B529" s="117" t="str">
        <f t="shared" si="48"/>
        <v/>
      </c>
      <c r="C529" s="118" t="str">
        <f t="shared" si="43"/>
        <v/>
      </c>
      <c r="D529" s="119" t="str">
        <f t="shared" si="44"/>
        <v/>
      </c>
      <c r="E529" s="120">
        <f>IFERROR(IF(I528-D529&lt;$E$13,0,IF(B529=$E$15,$E$13,IF(B529&lt;$E$15,0,IF(MOD(B529-$E$15,$E$19)=0,$E$13,0)))),0)</f>
        <v>0</v>
      </c>
      <c r="F529" s="121"/>
      <c r="G529" s="119" t="str">
        <f t="shared" si="45"/>
        <v/>
      </c>
      <c r="H529" s="119" t="str">
        <f t="shared" si="46"/>
        <v/>
      </c>
      <c r="I529" s="122" t="str">
        <f t="shared" si="47"/>
        <v/>
      </c>
    </row>
    <row r="530" spans="2:9" ht="15.75" x14ac:dyDescent="0.25">
      <c r="B530" s="117" t="str">
        <f t="shared" si="48"/>
        <v/>
      </c>
      <c r="C530" s="118" t="str">
        <f t="shared" si="43"/>
        <v/>
      </c>
      <c r="D530" s="119" t="str">
        <f t="shared" si="44"/>
        <v/>
      </c>
      <c r="E530" s="120">
        <f>IFERROR(IF(I529-D530&lt;$E$13,0,IF(B530=$E$15,$E$13,IF(B530&lt;$E$15,0,IF(MOD(B530-$E$15,$E$19)=0,$E$13,0)))),0)</f>
        <v>0</v>
      </c>
      <c r="F530" s="121"/>
      <c r="G530" s="119" t="str">
        <f t="shared" si="45"/>
        <v/>
      </c>
      <c r="H530" s="119" t="str">
        <f t="shared" si="46"/>
        <v/>
      </c>
      <c r="I530" s="122" t="str">
        <f t="shared" si="47"/>
        <v/>
      </c>
    </row>
    <row r="531" spans="2:9" ht="15.75" x14ac:dyDescent="0.25">
      <c r="B531" s="117" t="str">
        <f t="shared" si="48"/>
        <v/>
      </c>
      <c r="C531" s="118" t="str">
        <f t="shared" si="43"/>
        <v/>
      </c>
      <c r="D531" s="119" t="str">
        <f t="shared" si="44"/>
        <v/>
      </c>
      <c r="E531" s="120">
        <f>IFERROR(IF(I530-D531&lt;$E$13,0,IF(B531=$E$15,$E$13,IF(B531&lt;$E$15,0,IF(MOD(B531-$E$15,$E$19)=0,$E$13,0)))),0)</f>
        <v>0</v>
      </c>
      <c r="F531" s="121"/>
      <c r="G531" s="119" t="str">
        <f t="shared" si="45"/>
        <v/>
      </c>
      <c r="H531" s="119" t="str">
        <f t="shared" si="46"/>
        <v/>
      </c>
      <c r="I531" s="122" t="str">
        <f t="shared" si="47"/>
        <v/>
      </c>
    </row>
    <row r="532" spans="2:9" ht="15.75" x14ac:dyDescent="0.25">
      <c r="B532" s="117" t="str">
        <f t="shared" si="48"/>
        <v/>
      </c>
      <c r="C532" s="118" t="str">
        <f t="shared" si="43"/>
        <v/>
      </c>
      <c r="D532" s="119" t="str">
        <f t="shared" si="44"/>
        <v/>
      </c>
      <c r="E532" s="120">
        <f>IFERROR(IF(I531-D532&lt;$E$13,0,IF(B532=$E$15,$E$13,IF(B532&lt;$E$15,0,IF(MOD(B532-$E$15,$E$19)=0,$E$13,0)))),0)</f>
        <v>0</v>
      </c>
      <c r="F532" s="121"/>
      <c r="G532" s="119" t="str">
        <f t="shared" si="45"/>
        <v/>
      </c>
      <c r="H532" s="119" t="str">
        <f t="shared" si="46"/>
        <v/>
      </c>
      <c r="I532" s="122" t="str">
        <f t="shared" si="47"/>
        <v/>
      </c>
    </row>
    <row r="533" spans="2:9" ht="15.75" x14ac:dyDescent="0.25">
      <c r="B533" s="117" t="str">
        <f t="shared" si="48"/>
        <v/>
      </c>
      <c r="C533" s="118" t="str">
        <f t="shared" si="43"/>
        <v/>
      </c>
      <c r="D533" s="119" t="str">
        <f t="shared" si="44"/>
        <v/>
      </c>
      <c r="E533" s="120">
        <f>IFERROR(IF(I532-D533&lt;$E$13,0,IF(B533=$E$15,$E$13,IF(B533&lt;$E$15,0,IF(MOD(B533-$E$15,$E$19)=0,$E$13,0)))),0)</f>
        <v>0</v>
      </c>
      <c r="F533" s="121"/>
      <c r="G533" s="119" t="str">
        <f t="shared" si="45"/>
        <v/>
      </c>
      <c r="H533" s="119" t="str">
        <f t="shared" si="46"/>
        <v/>
      </c>
      <c r="I533" s="122" t="str">
        <f t="shared" si="47"/>
        <v/>
      </c>
    </row>
    <row r="534" spans="2:9" ht="15.75" x14ac:dyDescent="0.25">
      <c r="B534" s="117" t="str">
        <f t="shared" si="48"/>
        <v/>
      </c>
      <c r="C534" s="118" t="str">
        <f t="shared" si="43"/>
        <v/>
      </c>
      <c r="D534" s="119" t="str">
        <f t="shared" si="44"/>
        <v/>
      </c>
      <c r="E534" s="120">
        <f>IFERROR(IF(I533-D534&lt;$E$13,0,IF(B534=$E$15,$E$13,IF(B534&lt;$E$15,0,IF(MOD(B534-$E$15,$E$19)=0,$E$13,0)))),0)</f>
        <v>0</v>
      </c>
      <c r="F534" s="121"/>
      <c r="G534" s="119" t="str">
        <f t="shared" si="45"/>
        <v/>
      </c>
      <c r="H534" s="119" t="str">
        <f t="shared" si="46"/>
        <v/>
      </c>
      <c r="I534" s="122" t="str">
        <f t="shared" si="47"/>
        <v/>
      </c>
    </row>
    <row r="535" spans="2:9" ht="15.75" x14ac:dyDescent="0.25">
      <c r="B535" s="117" t="str">
        <f t="shared" si="48"/>
        <v/>
      </c>
      <c r="C535" s="118" t="str">
        <f t="shared" si="43"/>
        <v/>
      </c>
      <c r="D535" s="119" t="str">
        <f t="shared" si="44"/>
        <v/>
      </c>
      <c r="E535" s="120">
        <f>IFERROR(IF(I534-D535&lt;$E$13,0,IF(B535=$E$15,$E$13,IF(B535&lt;$E$15,0,IF(MOD(B535-$E$15,$E$19)=0,$E$13,0)))),0)</f>
        <v>0</v>
      </c>
      <c r="F535" s="121"/>
      <c r="G535" s="119" t="str">
        <f t="shared" si="45"/>
        <v/>
      </c>
      <c r="H535" s="119" t="str">
        <f t="shared" si="46"/>
        <v/>
      </c>
      <c r="I535" s="122" t="str">
        <f t="shared" si="47"/>
        <v/>
      </c>
    </row>
    <row r="536" spans="2:9" ht="15.75" x14ac:dyDescent="0.25">
      <c r="B536" s="117" t="str">
        <f t="shared" si="48"/>
        <v/>
      </c>
      <c r="C536" s="118" t="str">
        <f t="shared" si="43"/>
        <v/>
      </c>
      <c r="D536" s="119" t="str">
        <f t="shared" si="44"/>
        <v/>
      </c>
      <c r="E536" s="120">
        <f>IFERROR(IF(I535-D536&lt;$E$13,0,IF(B536=$E$15,$E$13,IF(B536&lt;$E$15,0,IF(MOD(B536-$E$15,$E$19)=0,$E$13,0)))),0)</f>
        <v>0</v>
      </c>
      <c r="F536" s="121"/>
      <c r="G536" s="119" t="str">
        <f t="shared" si="45"/>
        <v/>
      </c>
      <c r="H536" s="119" t="str">
        <f t="shared" si="46"/>
        <v/>
      </c>
      <c r="I536" s="122" t="str">
        <f t="shared" si="47"/>
        <v/>
      </c>
    </row>
    <row r="537" spans="2:9" ht="15.75" x14ac:dyDescent="0.25">
      <c r="B537" s="117" t="str">
        <f t="shared" si="48"/>
        <v/>
      </c>
      <c r="C537" s="118" t="str">
        <f t="shared" ref="C537:C600" si="49">IF(B537="","",IF(OR(payment_frequency="Weekly",payment_frequency="Bi-weekly",payment_frequency="Semi-monthly"),first_payment_date+B537*VLOOKUP(payment_frequency,periodic_table,2,0),EDATE(first_payment_date,B537*VLOOKUP(payment_frequency,periodic_table,2,0))))</f>
        <v/>
      </c>
      <c r="D537" s="119" t="str">
        <f t="shared" ref="D537:D600" si="50">IF(B537="","",IF(I536&lt;payment,I536*(1+rate),payment))</f>
        <v/>
      </c>
      <c r="E537" s="120">
        <f>IFERROR(IF(I536-D537&lt;$E$13,0,IF(B537=$E$15,$E$13,IF(B537&lt;$E$15,0,IF(MOD(B537-$E$15,$E$19)=0,$E$13,0)))),0)</f>
        <v>0</v>
      </c>
      <c r="F537" s="121"/>
      <c r="G537" s="119" t="str">
        <f t="shared" ref="G537:G600" si="51">IF(AND(payment_type=1,B537=1),0,IF(B537="","",I536*rate))</f>
        <v/>
      </c>
      <c r="H537" s="119" t="str">
        <f t="shared" si="46"/>
        <v/>
      </c>
      <c r="I537" s="122" t="str">
        <f t="shared" si="47"/>
        <v/>
      </c>
    </row>
    <row r="538" spans="2:9" ht="15.75" x14ac:dyDescent="0.25">
      <c r="B538" s="117" t="str">
        <f t="shared" si="48"/>
        <v/>
      </c>
      <c r="C538" s="118" t="str">
        <f t="shared" si="49"/>
        <v/>
      </c>
      <c r="D538" s="119" t="str">
        <f t="shared" si="50"/>
        <v/>
      </c>
      <c r="E538" s="120">
        <f>IFERROR(IF(I537-D538&lt;$E$13,0,IF(B538=$E$15,$E$13,IF(B538&lt;$E$15,0,IF(MOD(B538-$E$15,$E$19)=0,$E$13,0)))),0)</f>
        <v>0</v>
      </c>
      <c r="F538" s="121"/>
      <c r="G538" s="119" t="str">
        <f t="shared" si="51"/>
        <v/>
      </c>
      <c r="H538" s="119" t="str">
        <f t="shared" ref="H538:H601" si="52">IF(B538="","",D538-G538+E538+F538)</f>
        <v/>
      </c>
      <c r="I538" s="122" t="str">
        <f t="shared" ref="I538:I601" si="53">IFERROR(IF(H538&lt;=0,"",I537-H538),"")</f>
        <v/>
      </c>
    </row>
    <row r="539" spans="2:9" ht="15.75" x14ac:dyDescent="0.25">
      <c r="B539" s="117" t="str">
        <f t="shared" si="48"/>
        <v/>
      </c>
      <c r="C539" s="118" t="str">
        <f t="shared" si="49"/>
        <v/>
      </c>
      <c r="D539" s="119" t="str">
        <f t="shared" si="50"/>
        <v/>
      </c>
      <c r="E539" s="120">
        <f>IFERROR(IF(I538-D539&lt;$E$13,0,IF(B539=$E$15,$E$13,IF(B539&lt;$E$15,0,IF(MOD(B539-$E$15,$E$19)=0,$E$13,0)))),0)</f>
        <v>0</v>
      </c>
      <c r="F539" s="121"/>
      <c r="G539" s="119" t="str">
        <f t="shared" si="51"/>
        <v/>
      </c>
      <c r="H539" s="119" t="str">
        <f t="shared" si="52"/>
        <v/>
      </c>
      <c r="I539" s="122" t="str">
        <f t="shared" si="53"/>
        <v/>
      </c>
    </row>
    <row r="540" spans="2:9" ht="15.75" x14ac:dyDescent="0.25">
      <c r="B540" s="117" t="str">
        <f t="shared" si="48"/>
        <v/>
      </c>
      <c r="C540" s="118" t="str">
        <f t="shared" si="49"/>
        <v/>
      </c>
      <c r="D540" s="119" t="str">
        <f t="shared" si="50"/>
        <v/>
      </c>
      <c r="E540" s="120">
        <f>IFERROR(IF(I539-D540&lt;$E$13,0,IF(B540=$E$15,$E$13,IF(B540&lt;$E$15,0,IF(MOD(B540-$E$15,$E$19)=0,$E$13,0)))),0)</f>
        <v>0</v>
      </c>
      <c r="F540" s="121"/>
      <c r="G540" s="119" t="str">
        <f t="shared" si="51"/>
        <v/>
      </c>
      <c r="H540" s="119" t="str">
        <f t="shared" si="52"/>
        <v/>
      </c>
      <c r="I540" s="122" t="str">
        <f t="shared" si="53"/>
        <v/>
      </c>
    </row>
    <row r="541" spans="2:9" ht="15.75" x14ac:dyDescent="0.25">
      <c r="B541" s="117" t="str">
        <f t="shared" si="48"/>
        <v/>
      </c>
      <c r="C541" s="118" t="str">
        <f t="shared" si="49"/>
        <v/>
      </c>
      <c r="D541" s="119" t="str">
        <f t="shared" si="50"/>
        <v/>
      </c>
      <c r="E541" s="120">
        <f>IFERROR(IF(I540-D541&lt;$E$13,0,IF(B541=$E$15,$E$13,IF(B541&lt;$E$15,0,IF(MOD(B541-$E$15,$E$19)=0,$E$13,0)))),0)</f>
        <v>0</v>
      </c>
      <c r="F541" s="121"/>
      <c r="G541" s="119" t="str">
        <f t="shared" si="51"/>
        <v/>
      </c>
      <c r="H541" s="119" t="str">
        <f t="shared" si="52"/>
        <v/>
      </c>
      <c r="I541" s="122" t="str">
        <f t="shared" si="53"/>
        <v/>
      </c>
    </row>
    <row r="542" spans="2:9" ht="15.75" x14ac:dyDescent="0.25">
      <c r="B542" s="117" t="str">
        <f t="shared" si="48"/>
        <v/>
      </c>
      <c r="C542" s="118" t="str">
        <f t="shared" si="49"/>
        <v/>
      </c>
      <c r="D542" s="119" t="str">
        <f t="shared" si="50"/>
        <v/>
      </c>
      <c r="E542" s="120">
        <f>IFERROR(IF(I541-D542&lt;$E$13,0,IF(B542=$E$15,$E$13,IF(B542&lt;$E$15,0,IF(MOD(B542-$E$15,$E$19)=0,$E$13,0)))),0)</f>
        <v>0</v>
      </c>
      <c r="F542" s="121"/>
      <c r="G542" s="119" t="str">
        <f t="shared" si="51"/>
        <v/>
      </c>
      <c r="H542" s="119" t="str">
        <f t="shared" si="52"/>
        <v/>
      </c>
      <c r="I542" s="122" t="str">
        <f t="shared" si="53"/>
        <v/>
      </c>
    </row>
    <row r="543" spans="2:9" ht="15.75" x14ac:dyDescent="0.25">
      <c r="B543" s="117" t="str">
        <f t="shared" si="48"/>
        <v/>
      </c>
      <c r="C543" s="118" t="str">
        <f t="shared" si="49"/>
        <v/>
      </c>
      <c r="D543" s="119" t="str">
        <f t="shared" si="50"/>
        <v/>
      </c>
      <c r="E543" s="120">
        <f>IFERROR(IF(I542-D543&lt;$E$13,0,IF(B543=$E$15,$E$13,IF(B543&lt;$E$15,0,IF(MOD(B543-$E$15,$E$19)=0,$E$13,0)))),0)</f>
        <v>0</v>
      </c>
      <c r="F543" s="121"/>
      <c r="G543" s="119" t="str">
        <f t="shared" si="51"/>
        <v/>
      </c>
      <c r="H543" s="119" t="str">
        <f t="shared" si="52"/>
        <v/>
      </c>
      <c r="I543" s="122" t="str">
        <f t="shared" si="53"/>
        <v/>
      </c>
    </row>
    <row r="544" spans="2:9" ht="15.75" x14ac:dyDescent="0.25">
      <c r="B544" s="117" t="str">
        <f t="shared" si="48"/>
        <v/>
      </c>
      <c r="C544" s="118" t="str">
        <f t="shared" si="49"/>
        <v/>
      </c>
      <c r="D544" s="119" t="str">
        <f t="shared" si="50"/>
        <v/>
      </c>
      <c r="E544" s="120">
        <f>IFERROR(IF(I543-D544&lt;$E$13,0,IF(B544=$E$15,$E$13,IF(B544&lt;$E$15,0,IF(MOD(B544-$E$15,$E$19)=0,$E$13,0)))),0)</f>
        <v>0</v>
      </c>
      <c r="F544" s="121"/>
      <c r="G544" s="119" t="str">
        <f t="shared" si="51"/>
        <v/>
      </c>
      <c r="H544" s="119" t="str">
        <f t="shared" si="52"/>
        <v/>
      </c>
      <c r="I544" s="122" t="str">
        <f t="shared" si="53"/>
        <v/>
      </c>
    </row>
    <row r="545" spans="2:9" ht="15.75" x14ac:dyDescent="0.25">
      <c r="B545" s="117" t="str">
        <f t="shared" si="48"/>
        <v/>
      </c>
      <c r="C545" s="118" t="str">
        <f t="shared" si="49"/>
        <v/>
      </c>
      <c r="D545" s="119" t="str">
        <f t="shared" si="50"/>
        <v/>
      </c>
      <c r="E545" s="120">
        <f>IFERROR(IF(I544-D545&lt;$E$13,0,IF(B545=$E$15,$E$13,IF(B545&lt;$E$15,0,IF(MOD(B545-$E$15,$E$19)=0,$E$13,0)))),0)</f>
        <v>0</v>
      </c>
      <c r="F545" s="121"/>
      <c r="G545" s="119" t="str">
        <f t="shared" si="51"/>
        <v/>
      </c>
      <c r="H545" s="119" t="str">
        <f t="shared" si="52"/>
        <v/>
      </c>
      <c r="I545" s="122" t="str">
        <f t="shared" si="53"/>
        <v/>
      </c>
    </row>
    <row r="546" spans="2:9" ht="15.75" x14ac:dyDescent="0.25">
      <c r="B546" s="117" t="str">
        <f t="shared" si="48"/>
        <v/>
      </c>
      <c r="C546" s="118" t="str">
        <f t="shared" si="49"/>
        <v/>
      </c>
      <c r="D546" s="119" t="str">
        <f t="shared" si="50"/>
        <v/>
      </c>
      <c r="E546" s="120">
        <f>IFERROR(IF(I545-D546&lt;$E$13,0,IF(B546=$E$15,$E$13,IF(B546&lt;$E$15,0,IF(MOD(B546-$E$15,$E$19)=0,$E$13,0)))),0)</f>
        <v>0</v>
      </c>
      <c r="F546" s="121"/>
      <c r="G546" s="119" t="str">
        <f t="shared" si="51"/>
        <v/>
      </c>
      <c r="H546" s="119" t="str">
        <f t="shared" si="52"/>
        <v/>
      </c>
      <c r="I546" s="122" t="str">
        <f t="shared" si="53"/>
        <v/>
      </c>
    </row>
    <row r="547" spans="2:9" ht="15.75" x14ac:dyDescent="0.25">
      <c r="B547" s="117" t="str">
        <f t="shared" si="48"/>
        <v/>
      </c>
      <c r="C547" s="118" t="str">
        <f t="shared" si="49"/>
        <v/>
      </c>
      <c r="D547" s="119" t="str">
        <f t="shared" si="50"/>
        <v/>
      </c>
      <c r="E547" s="120">
        <f>IFERROR(IF(I546-D547&lt;$E$13,0,IF(B547=$E$15,$E$13,IF(B547&lt;$E$15,0,IF(MOD(B547-$E$15,$E$19)=0,$E$13,0)))),0)</f>
        <v>0</v>
      </c>
      <c r="F547" s="121"/>
      <c r="G547" s="119" t="str">
        <f t="shared" si="51"/>
        <v/>
      </c>
      <c r="H547" s="119" t="str">
        <f t="shared" si="52"/>
        <v/>
      </c>
      <c r="I547" s="122" t="str">
        <f t="shared" si="53"/>
        <v/>
      </c>
    </row>
    <row r="548" spans="2:9" ht="15.75" x14ac:dyDescent="0.25">
      <c r="B548" s="117" t="str">
        <f t="shared" si="48"/>
        <v/>
      </c>
      <c r="C548" s="118" t="str">
        <f t="shared" si="49"/>
        <v/>
      </c>
      <c r="D548" s="119" t="str">
        <f t="shared" si="50"/>
        <v/>
      </c>
      <c r="E548" s="120">
        <f>IFERROR(IF(I547-D548&lt;$E$13,0,IF(B548=$E$15,$E$13,IF(B548&lt;$E$15,0,IF(MOD(B548-$E$15,$E$19)=0,$E$13,0)))),0)</f>
        <v>0</v>
      </c>
      <c r="F548" s="121"/>
      <c r="G548" s="119" t="str">
        <f t="shared" si="51"/>
        <v/>
      </c>
      <c r="H548" s="119" t="str">
        <f t="shared" si="52"/>
        <v/>
      </c>
      <c r="I548" s="122" t="str">
        <f t="shared" si="53"/>
        <v/>
      </c>
    </row>
    <row r="549" spans="2:9" ht="15.75" x14ac:dyDescent="0.25">
      <c r="B549" s="117" t="str">
        <f t="shared" si="48"/>
        <v/>
      </c>
      <c r="C549" s="118" t="str">
        <f t="shared" si="49"/>
        <v/>
      </c>
      <c r="D549" s="119" t="str">
        <f t="shared" si="50"/>
        <v/>
      </c>
      <c r="E549" s="120">
        <f>IFERROR(IF(I548-D549&lt;$E$13,0,IF(B549=$E$15,$E$13,IF(B549&lt;$E$15,0,IF(MOD(B549-$E$15,$E$19)=0,$E$13,0)))),0)</f>
        <v>0</v>
      </c>
      <c r="F549" s="121"/>
      <c r="G549" s="119" t="str">
        <f t="shared" si="51"/>
        <v/>
      </c>
      <c r="H549" s="119" t="str">
        <f t="shared" si="52"/>
        <v/>
      </c>
      <c r="I549" s="122" t="str">
        <f t="shared" si="53"/>
        <v/>
      </c>
    </row>
    <row r="550" spans="2:9" ht="15.75" x14ac:dyDescent="0.25">
      <c r="B550" s="117" t="str">
        <f t="shared" si="48"/>
        <v/>
      </c>
      <c r="C550" s="118" t="str">
        <f t="shared" si="49"/>
        <v/>
      </c>
      <c r="D550" s="119" t="str">
        <f t="shared" si="50"/>
        <v/>
      </c>
      <c r="E550" s="120">
        <f>IFERROR(IF(I549-D550&lt;$E$13,0,IF(B550=$E$15,$E$13,IF(B550&lt;$E$15,0,IF(MOD(B550-$E$15,$E$19)=0,$E$13,0)))),0)</f>
        <v>0</v>
      </c>
      <c r="F550" s="121"/>
      <c r="G550" s="119" t="str">
        <f t="shared" si="51"/>
        <v/>
      </c>
      <c r="H550" s="119" t="str">
        <f t="shared" si="52"/>
        <v/>
      </c>
      <c r="I550" s="122" t="str">
        <f t="shared" si="53"/>
        <v/>
      </c>
    </row>
    <row r="551" spans="2:9" ht="15.75" x14ac:dyDescent="0.25">
      <c r="B551" s="117" t="str">
        <f t="shared" si="48"/>
        <v/>
      </c>
      <c r="C551" s="118" t="str">
        <f t="shared" si="49"/>
        <v/>
      </c>
      <c r="D551" s="119" t="str">
        <f t="shared" si="50"/>
        <v/>
      </c>
      <c r="E551" s="120">
        <f>IFERROR(IF(I550-D551&lt;$E$13,0,IF(B551=$E$15,$E$13,IF(B551&lt;$E$15,0,IF(MOD(B551-$E$15,$E$19)=0,$E$13,0)))),0)</f>
        <v>0</v>
      </c>
      <c r="F551" s="121"/>
      <c r="G551" s="119" t="str">
        <f t="shared" si="51"/>
        <v/>
      </c>
      <c r="H551" s="119" t="str">
        <f t="shared" si="52"/>
        <v/>
      </c>
      <c r="I551" s="122" t="str">
        <f t="shared" si="53"/>
        <v/>
      </c>
    </row>
    <row r="552" spans="2:9" ht="15.75" x14ac:dyDescent="0.25">
      <c r="B552" s="117" t="str">
        <f t="shared" si="48"/>
        <v/>
      </c>
      <c r="C552" s="118" t="str">
        <f t="shared" si="49"/>
        <v/>
      </c>
      <c r="D552" s="119" t="str">
        <f t="shared" si="50"/>
        <v/>
      </c>
      <c r="E552" s="120">
        <f>IFERROR(IF(I551-D552&lt;$E$13,0,IF(B552=$E$15,$E$13,IF(B552&lt;$E$15,0,IF(MOD(B552-$E$15,$E$19)=0,$E$13,0)))),0)</f>
        <v>0</v>
      </c>
      <c r="F552" s="121"/>
      <c r="G552" s="119" t="str">
        <f t="shared" si="51"/>
        <v/>
      </c>
      <c r="H552" s="119" t="str">
        <f t="shared" si="52"/>
        <v/>
      </c>
      <c r="I552" s="122" t="str">
        <f t="shared" si="53"/>
        <v/>
      </c>
    </row>
    <row r="553" spans="2:9" ht="15.75" x14ac:dyDescent="0.25">
      <c r="B553" s="117" t="str">
        <f t="shared" si="48"/>
        <v/>
      </c>
      <c r="C553" s="118" t="str">
        <f t="shared" si="49"/>
        <v/>
      </c>
      <c r="D553" s="119" t="str">
        <f t="shared" si="50"/>
        <v/>
      </c>
      <c r="E553" s="120">
        <f>IFERROR(IF(I552-D553&lt;$E$13,0,IF(B553=$E$15,$E$13,IF(B553&lt;$E$15,0,IF(MOD(B553-$E$15,$E$19)=0,$E$13,0)))),0)</f>
        <v>0</v>
      </c>
      <c r="F553" s="121"/>
      <c r="G553" s="119" t="str">
        <f t="shared" si="51"/>
        <v/>
      </c>
      <c r="H553" s="119" t="str">
        <f t="shared" si="52"/>
        <v/>
      </c>
      <c r="I553" s="122" t="str">
        <f t="shared" si="53"/>
        <v/>
      </c>
    </row>
    <row r="554" spans="2:9" ht="15.75" x14ac:dyDescent="0.25">
      <c r="B554" s="117" t="str">
        <f t="shared" si="48"/>
        <v/>
      </c>
      <c r="C554" s="118" t="str">
        <f t="shared" si="49"/>
        <v/>
      </c>
      <c r="D554" s="119" t="str">
        <f t="shared" si="50"/>
        <v/>
      </c>
      <c r="E554" s="120">
        <f>IFERROR(IF(I553-D554&lt;$E$13,0,IF(B554=$E$15,$E$13,IF(B554&lt;$E$15,0,IF(MOD(B554-$E$15,$E$19)=0,$E$13,0)))),0)</f>
        <v>0</v>
      </c>
      <c r="F554" s="121"/>
      <c r="G554" s="119" t="str">
        <f t="shared" si="51"/>
        <v/>
      </c>
      <c r="H554" s="119" t="str">
        <f t="shared" si="52"/>
        <v/>
      </c>
      <c r="I554" s="122" t="str">
        <f t="shared" si="53"/>
        <v/>
      </c>
    </row>
    <row r="555" spans="2:9" ht="15.75" x14ac:dyDescent="0.25">
      <c r="B555" s="117" t="str">
        <f t="shared" si="48"/>
        <v/>
      </c>
      <c r="C555" s="118" t="str">
        <f t="shared" si="49"/>
        <v/>
      </c>
      <c r="D555" s="119" t="str">
        <f t="shared" si="50"/>
        <v/>
      </c>
      <c r="E555" s="120">
        <f>IFERROR(IF(I554-D555&lt;$E$13,0,IF(B555=$E$15,$E$13,IF(B555&lt;$E$15,0,IF(MOD(B555-$E$15,$E$19)=0,$E$13,0)))),0)</f>
        <v>0</v>
      </c>
      <c r="F555" s="121"/>
      <c r="G555" s="119" t="str">
        <f t="shared" si="51"/>
        <v/>
      </c>
      <c r="H555" s="119" t="str">
        <f t="shared" si="52"/>
        <v/>
      </c>
      <c r="I555" s="122" t="str">
        <f t="shared" si="53"/>
        <v/>
      </c>
    </row>
    <row r="556" spans="2:9" ht="15.75" x14ac:dyDescent="0.25">
      <c r="B556" s="117" t="str">
        <f t="shared" si="48"/>
        <v/>
      </c>
      <c r="C556" s="118" t="str">
        <f t="shared" si="49"/>
        <v/>
      </c>
      <c r="D556" s="119" t="str">
        <f t="shared" si="50"/>
        <v/>
      </c>
      <c r="E556" s="120">
        <f>IFERROR(IF(I555-D556&lt;$E$13,0,IF(B556=$E$15,$E$13,IF(B556&lt;$E$15,0,IF(MOD(B556-$E$15,$E$19)=0,$E$13,0)))),0)</f>
        <v>0</v>
      </c>
      <c r="F556" s="121"/>
      <c r="G556" s="119" t="str">
        <f t="shared" si="51"/>
        <v/>
      </c>
      <c r="H556" s="119" t="str">
        <f t="shared" si="52"/>
        <v/>
      </c>
      <c r="I556" s="122" t="str">
        <f t="shared" si="53"/>
        <v/>
      </c>
    </row>
    <row r="557" spans="2:9" ht="15.75" x14ac:dyDescent="0.25">
      <c r="B557" s="117" t="str">
        <f t="shared" si="48"/>
        <v/>
      </c>
      <c r="C557" s="118" t="str">
        <f t="shared" si="49"/>
        <v/>
      </c>
      <c r="D557" s="119" t="str">
        <f t="shared" si="50"/>
        <v/>
      </c>
      <c r="E557" s="120">
        <f>IFERROR(IF(I556-D557&lt;$E$13,0,IF(B557=$E$15,$E$13,IF(B557&lt;$E$15,0,IF(MOD(B557-$E$15,$E$19)=0,$E$13,0)))),0)</f>
        <v>0</v>
      </c>
      <c r="F557" s="121"/>
      <c r="G557" s="119" t="str">
        <f t="shared" si="51"/>
        <v/>
      </c>
      <c r="H557" s="119" t="str">
        <f t="shared" si="52"/>
        <v/>
      </c>
      <c r="I557" s="122" t="str">
        <f t="shared" si="53"/>
        <v/>
      </c>
    </row>
    <row r="558" spans="2:9" ht="15.75" x14ac:dyDescent="0.25">
      <c r="B558" s="117" t="str">
        <f t="shared" si="48"/>
        <v/>
      </c>
      <c r="C558" s="118" t="str">
        <f t="shared" si="49"/>
        <v/>
      </c>
      <c r="D558" s="119" t="str">
        <f t="shared" si="50"/>
        <v/>
      </c>
      <c r="E558" s="120">
        <f>IFERROR(IF(I557-D558&lt;$E$13,0,IF(B558=$E$15,$E$13,IF(B558&lt;$E$15,0,IF(MOD(B558-$E$15,$E$19)=0,$E$13,0)))),0)</f>
        <v>0</v>
      </c>
      <c r="F558" s="121"/>
      <c r="G558" s="119" t="str">
        <f t="shared" si="51"/>
        <v/>
      </c>
      <c r="H558" s="119" t="str">
        <f t="shared" si="52"/>
        <v/>
      </c>
      <c r="I558" s="122" t="str">
        <f t="shared" si="53"/>
        <v/>
      </c>
    </row>
    <row r="559" spans="2:9" ht="15.75" x14ac:dyDescent="0.25">
      <c r="B559" s="117" t="str">
        <f t="shared" si="48"/>
        <v/>
      </c>
      <c r="C559" s="118" t="str">
        <f t="shared" si="49"/>
        <v/>
      </c>
      <c r="D559" s="119" t="str">
        <f t="shared" si="50"/>
        <v/>
      </c>
      <c r="E559" s="120">
        <f>IFERROR(IF(I558-D559&lt;$E$13,0,IF(B559=$E$15,$E$13,IF(B559&lt;$E$15,0,IF(MOD(B559-$E$15,$E$19)=0,$E$13,0)))),0)</f>
        <v>0</v>
      </c>
      <c r="F559" s="121"/>
      <c r="G559" s="119" t="str">
        <f t="shared" si="51"/>
        <v/>
      </c>
      <c r="H559" s="119" t="str">
        <f t="shared" si="52"/>
        <v/>
      </c>
      <c r="I559" s="122" t="str">
        <f t="shared" si="53"/>
        <v/>
      </c>
    </row>
    <row r="560" spans="2:9" ht="15.75" x14ac:dyDescent="0.25">
      <c r="B560" s="117" t="str">
        <f t="shared" ref="B560:B623" si="54">IFERROR(IF(I559&lt;=0,"",B559+1),"")</f>
        <v/>
      </c>
      <c r="C560" s="118" t="str">
        <f t="shared" si="49"/>
        <v/>
      </c>
      <c r="D560" s="119" t="str">
        <f t="shared" si="50"/>
        <v/>
      </c>
      <c r="E560" s="120">
        <f>IFERROR(IF(I559-D560&lt;$E$13,0,IF(B560=$E$15,$E$13,IF(B560&lt;$E$15,0,IF(MOD(B560-$E$15,$E$19)=0,$E$13,0)))),0)</f>
        <v>0</v>
      </c>
      <c r="F560" s="121"/>
      <c r="G560" s="119" t="str">
        <f t="shared" si="51"/>
        <v/>
      </c>
      <c r="H560" s="119" t="str">
        <f t="shared" si="52"/>
        <v/>
      </c>
      <c r="I560" s="122" t="str">
        <f t="shared" si="53"/>
        <v/>
      </c>
    </row>
    <row r="561" spans="2:9" ht="15.75" x14ac:dyDescent="0.25">
      <c r="B561" s="117" t="str">
        <f t="shared" si="54"/>
        <v/>
      </c>
      <c r="C561" s="118" t="str">
        <f t="shared" si="49"/>
        <v/>
      </c>
      <c r="D561" s="119" t="str">
        <f t="shared" si="50"/>
        <v/>
      </c>
      <c r="E561" s="120">
        <f>IFERROR(IF(I560-D561&lt;$E$13,0,IF(B561=$E$15,$E$13,IF(B561&lt;$E$15,0,IF(MOD(B561-$E$15,$E$19)=0,$E$13,0)))),0)</f>
        <v>0</v>
      </c>
      <c r="F561" s="121"/>
      <c r="G561" s="119" t="str">
        <f t="shared" si="51"/>
        <v/>
      </c>
      <c r="H561" s="119" t="str">
        <f t="shared" si="52"/>
        <v/>
      </c>
      <c r="I561" s="122" t="str">
        <f t="shared" si="53"/>
        <v/>
      </c>
    </row>
    <row r="562" spans="2:9" ht="15.75" x14ac:dyDescent="0.25">
      <c r="B562" s="117" t="str">
        <f t="shared" si="54"/>
        <v/>
      </c>
      <c r="C562" s="118" t="str">
        <f t="shared" si="49"/>
        <v/>
      </c>
      <c r="D562" s="119" t="str">
        <f t="shared" si="50"/>
        <v/>
      </c>
      <c r="E562" s="120">
        <f>IFERROR(IF(I561-D562&lt;$E$13,0,IF(B562=$E$15,$E$13,IF(B562&lt;$E$15,0,IF(MOD(B562-$E$15,$E$19)=0,$E$13,0)))),0)</f>
        <v>0</v>
      </c>
      <c r="F562" s="121"/>
      <c r="G562" s="119" t="str">
        <f t="shared" si="51"/>
        <v/>
      </c>
      <c r="H562" s="119" t="str">
        <f t="shared" si="52"/>
        <v/>
      </c>
      <c r="I562" s="122" t="str">
        <f t="shared" si="53"/>
        <v/>
      </c>
    </row>
    <row r="563" spans="2:9" ht="15.75" x14ac:dyDescent="0.25">
      <c r="B563" s="117" t="str">
        <f t="shared" si="54"/>
        <v/>
      </c>
      <c r="C563" s="118" t="str">
        <f t="shared" si="49"/>
        <v/>
      </c>
      <c r="D563" s="119" t="str">
        <f t="shared" si="50"/>
        <v/>
      </c>
      <c r="E563" s="120">
        <f>IFERROR(IF(I562-D563&lt;$E$13,0,IF(B563=$E$15,$E$13,IF(B563&lt;$E$15,0,IF(MOD(B563-$E$15,$E$19)=0,$E$13,0)))),0)</f>
        <v>0</v>
      </c>
      <c r="F563" s="121"/>
      <c r="G563" s="119" t="str">
        <f t="shared" si="51"/>
        <v/>
      </c>
      <c r="H563" s="119" t="str">
        <f t="shared" si="52"/>
        <v/>
      </c>
      <c r="I563" s="122" t="str">
        <f t="shared" si="53"/>
        <v/>
      </c>
    </row>
    <row r="564" spans="2:9" ht="15.75" x14ac:dyDescent="0.25">
      <c r="B564" s="117" t="str">
        <f t="shared" si="54"/>
        <v/>
      </c>
      <c r="C564" s="118" t="str">
        <f t="shared" si="49"/>
        <v/>
      </c>
      <c r="D564" s="119" t="str">
        <f t="shared" si="50"/>
        <v/>
      </c>
      <c r="E564" s="120">
        <f>IFERROR(IF(I563-D564&lt;$E$13,0,IF(B564=$E$15,$E$13,IF(B564&lt;$E$15,0,IF(MOD(B564-$E$15,$E$19)=0,$E$13,0)))),0)</f>
        <v>0</v>
      </c>
      <c r="F564" s="121"/>
      <c r="G564" s="119" t="str">
        <f t="shared" si="51"/>
        <v/>
      </c>
      <c r="H564" s="119" t="str">
        <f t="shared" si="52"/>
        <v/>
      </c>
      <c r="I564" s="122" t="str">
        <f t="shared" si="53"/>
        <v/>
      </c>
    </row>
    <row r="565" spans="2:9" ht="15.75" x14ac:dyDescent="0.25">
      <c r="B565" s="117" t="str">
        <f t="shared" si="54"/>
        <v/>
      </c>
      <c r="C565" s="118" t="str">
        <f t="shared" si="49"/>
        <v/>
      </c>
      <c r="D565" s="119" t="str">
        <f t="shared" si="50"/>
        <v/>
      </c>
      <c r="E565" s="120">
        <f>IFERROR(IF(I564-D565&lt;$E$13,0,IF(B565=$E$15,$E$13,IF(B565&lt;$E$15,0,IF(MOD(B565-$E$15,$E$19)=0,$E$13,0)))),0)</f>
        <v>0</v>
      </c>
      <c r="F565" s="121"/>
      <c r="G565" s="119" t="str">
        <f t="shared" si="51"/>
        <v/>
      </c>
      <c r="H565" s="119" t="str">
        <f t="shared" si="52"/>
        <v/>
      </c>
      <c r="I565" s="122" t="str">
        <f t="shared" si="53"/>
        <v/>
      </c>
    </row>
    <row r="566" spans="2:9" ht="15.75" x14ac:dyDescent="0.25">
      <c r="B566" s="117" t="str">
        <f t="shared" si="54"/>
        <v/>
      </c>
      <c r="C566" s="118" t="str">
        <f t="shared" si="49"/>
        <v/>
      </c>
      <c r="D566" s="119" t="str">
        <f t="shared" si="50"/>
        <v/>
      </c>
      <c r="E566" s="120">
        <f>IFERROR(IF(I565-D566&lt;$E$13,0,IF(B566=$E$15,$E$13,IF(B566&lt;$E$15,0,IF(MOD(B566-$E$15,$E$19)=0,$E$13,0)))),0)</f>
        <v>0</v>
      </c>
      <c r="F566" s="121"/>
      <c r="G566" s="119" t="str">
        <f t="shared" si="51"/>
        <v/>
      </c>
      <c r="H566" s="119" t="str">
        <f t="shared" si="52"/>
        <v/>
      </c>
      <c r="I566" s="122" t="str">
        <f t="shared" si="53"/>
        <v/>
      </c>
    </row>
    <row r="567" spans="2:9" ht="15.75" x14ac:dyDescent="0.25">
      <c r="B567" s="117" t="str">
        <f t="shared" si="54"/>
        <v/>
      </c>
      <c r="C567" s="118" t="str">
        <f t="shared" si="49"/>
        <v/>
      </c>
      <c r="D567" s="119" t="str">
        <f t="shared" si="50"/>
        <v/>
      </c>
      <c r="E567" s="120">
        <f>IFERROR(IF(I566-D567&lt;$E$13,0,IF(B567=$E$15,$E$13,IF(B567&lt;$E$15,0,IF(MOD(B567-$E$15,$E$19)=0,$E$13,0)))),0)</f>
        <v>0</v>
      </c>
      <c r="F567" s="121"/>
      <c r="G567" s="119" t="str">
        <f t="shared" si="51"/>
        <v/>
      </c>
      <c r="H567" s="119" t="str">
        <f t="shared" si="52"/>
        <v/>
      </c>
      <c r="I567" s="122" t="str">
        <f t="shared" si="53"/>
        <v/>
      </c>
    </row>
    <row r="568" spans="2:9" ht="15.75" x14ac:dyDescent="0.25">
      <c r="B568" s="117" t="str">
        <f t="shared" si="54"/>
        <v/>
      </c>
      <c r="C568" s="118" t="str">
        <f t="shared" si="49"/>
        <v/>
      </c>
      <c r="D568" s="119" t="str">
        <f t="shared" si="50"/>
        <v/>
      </c>
      <c r="E568" s="120">
        <f>IFERROR(IF(I567-D568&lt;$E$13,0,IF(B568=$E$15,$E$13,IF(B568&lt;$E$15,0,IF(MOD(B568-$E$15,$E$19)=0,$E$13,0)))),0)</f>
        <v>0</v>
      </c>
      <c r="F568" s="121"/>
      <c r="G568" s="119" t="str">
        <f t="shared" si="51"/>
        <v/>
      </c>
      <c r="H568" s="119" t="str">
        <f t="shared" si="52"/>
        <v/>
      </c>
      <c r="I568" s="122" t="str">
        <f t="shared" si="53"/>
        <v/>
      </c>
    </row>
    <row r="569" spans="2:9" ht="15.75" x14ac:dyDescent="0.25">
      <c r="B569" s="117" t="str">
        <f t="shared" si="54"/>
        <v/>
      </c>
      <c r="C569" s="118" t="str">
        <f t="shared" si="49"/>
        <v/>
      </c>
      <c r="D569" s="119" t="str">
        <f t="shared" si="50"/>
        <v/>
      </c>
      <c r="E569" s="120">
        <f>IFERROR(IF(I568-D569&lt;$E$13,0,IF(B569=$E$15,$E$13,IF(B569&lt;$E$15,0,IF(MOD(B569-$E$15,$E$19)=0,$E$13,0)))),0)</f>
        <v>0</v>
      </c>
      <c r="F569" s="121"/>
      <c r="G569" s="119" t="str">
        <f t="shared" si="51"/>
        <v/>
      </c>
      <c r="H569" s="119" t="str">
        <f t="shared" si="52"/>
        <v/>
      </c>
      <c r="I569" s="122" t="str">
        <f t="shared" si="53"/>
        <v/>
      </c>
    </row>
    <row r="570" spans="2:9" ht="15.75" x14ac:dyDescent="0.25">
      <c r="B570" s="117" t="str">
        <f t="shared" si="54"/>
        <v/>
      </c>
      <c r="C570" s="118" t="str">
        <f t="shared" si="49"/>
        <v/>
      </c>
      <c r="D570" s="119" t="str">
        <f t="shared" si="50"/>
        <v/>
      </c>
      <c r="E570" s="120">
        <f>IFERROR(IF(I569-D570&lt;$E$13,0,IF(B570=$E$15,$E$13,IF(B570&lt;$E$15,0,IF(MOD(B570-$E$15,$E$19)=0,$E$13,0)))),0)</f>
        <v>0</v>
      </c>
      <c r="F570" s="121"/>
      <c r="G570" s="119" t="str">
        <f t="shared" si="51"/>
        <v/>
      </c>
      <c r="H570" s="119" t="str">
        <f t="shared" si="52"/>
        <v/>
      </c>
      <c r="I570" s="122" t="str">
        <f t="shared" si="53"/>
        <v/>
      </c>
    </row>
    <row r="571" spans="2:9" ht="15.75" x14ac:dyDescent="0.25">
      <c r="B571" s="117" t="str">
        <f t="shared" si="54"/>
        <v/>
      </c>
      <c r="C571" s="118" t="str">
        <f t="shared" si="49"/>
        <v/>
      </c>
      <c r="D571" s="119" t="str">
        <f t="shared" si="50"/>
        <v/>
      </c>
      <c r="E571" s="120">
        <f>IFERROR(IF(I570-D571&lt;$E$13,0,IF(B571=$E$15,$E$13,IF(B571&lt;$E$15,0,IF(MOD(B571-$E$15,$E$19)=0,$E$13,0)))),0)</f>
        <v>0</v>
      </c>
      <c r="F571" s="121"/>
      <c r="G571" s="119" t="str">
        <f t="shared" si="51"/>
        <v/>
      </c>
      <c r="H571" s="119" t="str">
        <f t="shared" si="52"/>
        <v/>
      </c>
      <c r="I571" s="122" t="str">
        <f t="shared" si="53"/>
        <v/>
      </c>
    </row>
    <row r="572" spans="2:9" ht="15.75" x14ac:dyDescent="0.25">
      <c r="B572" s="117" t="str">
        <f t="shared" si="54"/>
        <v/>
      </c>
      <c r="C572" s="118" t="str">
        <f t="shared" si="49"/>
        <v/>
      </c>
      <c r="D572" s="119" t="str">
        <f t="shared" si="50"/>
        <v/>
      </c>
      <c r="E572" s="120">
        <f>IFERROR(IF(I571-D572&lt;$E$13,0,IF(B572=$E$15,$E$13,IF(B572&lt;$E$15,0,IF(MOD(B572-$E$15,$E$19)=0,$E$13,0)))),0)</f>
        <v>0</v>
      </c>
      <c r="F572" s="121"/>
      <c r="G572" s="119" t="str">
        <f t="shared" si="51"/>
        <v/>
      </c>
      <c r="H572" s="119" t="str">
        <f t="shared" si="52"/>
        <v/>
      </c>
      <c r="I572" s="122" t="str">
        <f t="shared" si="53"/>
        <v/>
      </c>
    </row>
    <row r="573" spans="2:9" ht="15.75" x14ac:dyDescent="0.25">
      <c r="B573" s="117" t="str">
        <f t="shared" si="54"/>
        <v/>
      </c>
      <c r="C573" s="118" t="str">
        <f t="shared" si="49"/>
        <v/>
      </c>
      <c r="D573" s="119" t="str">
        <f t="shared" si="50"/>
        <v/>
      </c>
      <c r="E573" s="120">
        <f>IFERROR(IF(I572-D573&lt;$E$13,0,IF(B573=$E$15,$E$13,IF(B573&lt;$E$15,0,IF(MOD(B573-$E$15,$E$19)=0,$E$13,0)))),0)</f>
        <v>0</v>
      </c>
      <c r="F573" s="121"/>
      <c r="G573" s="119" t="str">
        <f t="shared" si="51"/>
        <v/>
      </c>
      <c r="H573" s="119" t="str">
        <f t="shared" si="52"/>
        <v/>
      </c>
      <c r="I573" s="122" t="str">
        <f t="shared" si="53"/>
        <v/>
      </c>
    </row>
    <row r="574" spans="2:9" ht="15.75" x14ac:dyDescent="0.25">
      <c r="B574" s="117" t="str">
        <f t="shared" si="54"/>
        <v/>
      </c>
      <c r="C574" s="118" t="str">
        <f t="shared" si="49"/>
        <v/>
      </c>
      <c r="D574" s="119" t="str">
        <f t="shared" si="50"/>
        <v/>
      </c>
      <c r="E574" s="120">
        <f>IFERROR(IF(I573-D574&lt;$E$13,0,IF(B574=$E$15,$E$13,IF(B574&lt;$E$15,0,IF(MOD(B574-$E$15,$E$19)=0,$E$13,0)))),0)</f>
        <v>0</v>
      </c>
      <c r="F574" s="121"/>
      <c r="G574" s="119" t="str">
        <f t="shared" si="51"/>
        <v/>
      </c>
      <c r="H574" s="119" t="str">
        <f t="shared" si="52"/>
        <v/>
      </c>
      <c r="I574" s="122" t="str">
        <f t="shared" si="53"/>
        <v/>
      </c>
    </row>
    <row r="575" spans="2:9" ht="15.75" x14ac:dyDescent="0.25">
      <c r="B575" s="117" t="str">
        <f t="shared" si="54"/>
        <v/>
      </c>
      <c r="C575" s="118" t="str">
        <f t="shared" si="49"/>
        <v/>
      </c>
      <c r="D575" s="119" t="str">
        <f t="shared" si="50"/>
        <v/>
      </c>
      <c r="E575" s="120">
        <f>IFERROR(IF(I574-D575&lt;$E$13,0,IF(B575=$E$15,$E$13,IF(B575&lt;$E$15,0,IF(MOD(B575-$E$15,$E$19)=0,$E$13,0)))),0)</f>
        <v>0</v>
      </c>
      <c r="F575" s="121"/>
      <c r="G575" s="119" t="str">
        <f t="shared" si="51"/>
        <v/>
      </c>
      <c r="H575" s="119" t="str">
        <f t="shared" si="52"/>
        <v/>
      </c>
      <c r="I575" s="122" t="str">
        <f t="shared" si="53"/>
        <v/>
      </c>
    </row>
    <row r="576" spans="2:9" ht="15.75" x14ac:dyDescent="0.25">
      <c r="B576" s="117" t="str">
        <f t="shared" si="54"/>
        <v/>
      </c>
      <c r="C576" s="118" t="str">
        <f t="shared" si="49"/>
        <v/>
      </c>
      <c r="D576" s="119" t="str">
        <f t="shared" si="50"/>
        <v/>
      </c>
      <c r="E576" s="120">
        <f>IFERROR(IF(I575-D576&lt;$E$13,0,IF(B576=$E$15,$E$13,IF(B576&lt;$E$15,0,IF(MOD(B576-$E$15,$E$19)=0,$E$13,0)))),0)</f>
        <v>0</v>
      </c>
      <c r="F576" s="121"/>
      <c r="G576" s="119" t="str">
        <f t="shared" si="51"/>
        <v/>
      </c>
      <c r="H576" s="119" t="str">
        <f t="shared" si="52"/>
        <v/>
      </c>
      <c r="I576" s="122" t="str">
        <f t="shared" si="53"/>
        <v/>
      </c>
    </row>
    <row r="577" spans="2:9" ht="15.75" x14ac:dyDescent="0.25">
      <c r="B577" s="117" t="str">
        <f t="shared" si="54"/>
        <v/>
      </c>
      <c r="C577" s="118" t="str">
        <f t="shared" si="49"/>
        <v/>
      </c>
      <c r="D577" s="119" t="str">
        <f t="shared" si="50"/>
        <v/>
      </c>
      <c r="E577" s="120">
        <f>IFERROR(IF(I576-D577&lt;$E$13,0,IF(B577=$E$15,$E$13,IF(B577&lt;$E$15,0,IF(MOD(B577-$E$15,$E$19)=0,$E$13,0)))),0)</f>
        <v>0</v>
      </c>
      <c r="F577" s="121"/>
      <c r="G577" s="119" t="str">
        <f t="shared" si="51"/>
        <v/>
      </c>
      <c r="H577" s="119" t="str">
        <f t="shared" si="52"/>
        <v/>
      </c>
      <c r="I577" s="122" t="str">
        <f t="shared" si="53"/>
        <v/>
      </c>
    </row>
    <row r="578" spans="2:9" ht="15.75" x14ac:dyDescent="0.25">
      <c r="B578" s="117" t="str">
        <f t="shared" si="54"/>
        <v/>
      </c>
      <c r="C578" s="118" t="str">
        <f t="shared" si="49"/>
        <v/>
      </c>
      <c r="D578" s="119" t="str">
        <f t="shared" si="50"/>
        <v/>
      </c>
      <c r="E578" s="120">
        <f>IFERROR(IF(I577-D578&lt;$E$13,0,IF(B578=$E$15,$E$13,IF(B578&lt;$E$15,0,IF(MOD(B578-$E$15,$E$19)=0,$E$13,0)))),0)</f>
        <v>0</v>
      </c>
      <c r="F578" s="121"/>
      <c r="G578" s="119" t="str">
        <f t="shared" si="51"/>
        <v/>
      </c>
      <c r="H578" s="119" t="str">
        <f t="shared" si="52"/>
        <v/>
      </c>
      <c r="I578" s="122" t="str">
        <f t="shared" si="53"/>
        <v/>
      </c>
    </row>
    <row r="579" spans="2:9" ht="15.75" x14ac:dyDescent="0.25">
      <c r="B579" s="117" t="str">
        <f t="shared" si="54"/>
        <v/>
      </c>
      <c r="C579" s="118" t="str">
        <f t="shared" si="49"/>
        <v/>
      </c>
      <c r="D579" s="119" t="str">
        <f t="shared" si="50"/>
        <v/>
      </c>
      <c r="E579" s="120">
        <f>IFERROR(IF(I578-D579&lt;$E$13,0,IF(B579=$E$15,$E$13,IF(B579&lt;$E$15,0,IF(MOD(B579-$E$15,$E$19)=0,$E$13,0)))),0)</f>
        <v>0</v>
      </c>
      <c r="F579" s="121"/>
      <c r="G579" s="119" t="str">
        <f t="shared" si="51"/>
        <v/>
      </c>
      <c r="H579" s="119" t="str">
        <f t="shared" si="52"/>
        <v/>
      </c>
      <c r="I579" s="122" t="str">
        <f t="shared" si="53"/>
        <v/>
      </c>
    </row>
    <row r="580" spans="2:9" ht="15.75" x14ac:dyDescent="0.25">
      <c r="B580" s="117" t="str">
        <f t="shared" si="54"/>
        <v/>
      </c>
      <c r="C580" s="118" t="str">
        <f t="shared" si="49"/>
        <v/>
      </c>
      <c r="D580" s="119" t="str">
        <f t="shared" si="50"/>
        <v/>
      </c>
      <c r="E580" s="120">
        <f>IFERROR(IF(I579-D580&lt;$E$13,0,IF(B580=$E$15,$E$13,IF(B580&lt;$E$15,0,IF(MOD(B580-$E$15,$E$19)=0,$E$13,0)))),0)</f>
        <v>0</v>
      </c>
      <c r="F580" s="121"/>
      <c r="G580" s="119" t="str">
        <f t="shared" si="51"/>
        <v/>
      </c>
      <c r="H580" s="119" t="str">
        <f t="shared" si="52"/>
        <v/>
      </c>
      <c r="I580" s="122" t="str">
        <f t="shared" si="53"/>
        <v/>
      </c>
    </row>
    <row r="581" spans="2:9" ht="15.75" x14ac:dyDescent="0.25">
      <c r="B581" s="117" t="str">
        <f t="shared" si="54"/>
        <v/>
      </c>
      <c r="C581" s="118" t="str">
        <f t="shared" si="49"/>
        <v/>
      </c>
      <c r="D581" s="119" t="str">
        <f t="shared" si="50"/>
        <v/>
      </c>
      <c r="E581" s="120">
        <f>IFERROR(IF(I580-D581&lt;$E$13,0,IF(B581=$E$15,$E$13,IF(B581&lt;$E$15,0,IF(MOD(B581-$E$15,$E$19)=0,$E$13,0)))),0)</f>
        <v>0</v>
      </c>
      <c r="F581" s="121"/>
      <c r="G581" s="119" t="str">
        <f t="shared" si="51"/>
        <v/>
      </c>
      <c r="H581" s="119" t="str">
        <f t="shared" si="52"/>
        <v/>
      </c>
      <c r="I581" s="122" t="str">
        <f t="shared" si="53"/>
        <v/>
      </c>
    </row>
    <row r="582" spans="2:9" ht="15.75" x14ac:dyDescent="0.25">
      <c r="B582" s="117" t="str">
        <f t="shared" si="54"/>
        <v/>
      </c>
      <c r="C582" s="118" t="str">
        <f t="shared" si="49"/>
        <v/>
      </c>
      <c r="D582" s="119" t="str">
        <f t="shared" si="50"/>
        <v/>
      </c>
      <c r="E582" s="120">
        <f>IFERROR(IF(I581-D582&lt;$E$13,0,IF(B582=$E$15,$E$13,IF(B582&lt;$E$15,0,IF(MOD(B582-$E$15,$E$19)=0,$E$13,0)))),0)</f>
        <v>0</v>
      </c>
      <c r="F582" s="121"/>
      <c r="G582" s="119" t="str">
        <f t="shared" si="51"/>
        <v/>
      </c>
      <c r="H582" s="119" t="str">
        <f t="shared" si="52"/>
        <v/>
      </c>
      <c r="I582" s="122" t="str">
        <f t="shared" si="53"/>
        <v/>
      </c>
    </row>
    <row r="583" spans="2:9" ht="15.75" x14ac:dyDescent="0.25">
      <c r="B583" s="117" t="str">
        <f t="shared" si="54"/>
        <v/>
      </c>
      <c r="C583" s="118" t="str">
        <f t="shared" si="49"/>
        <v/>
      </c>
      <c r="D583" s="119" t="str">
        <f t="shared" si="50"/>
        <v/>
      </c>
      <c r="E583" s="120">
        <f>IFERROR(IF(I582-D583&lt;$E$13,0,IF(B583=$E$15,$E$13,IF(B583&lt;$E$15,0,IF(MOD(B583-$E$15,$E$19)=0,$E$13,0)))),0)</f>
        <v>0</v>
      </c>
      <c r="F583" s="121"/>
      <c r="G583" s="119" t="str">
        <f t="shared" si="51"/>
        <v/>
      </c>
      <c r="H583" s="119" t="str">
        <f t="shared" si="52"/>
        <v/>
      </c>
      <c r="I583" s="122" t="str">
        <f t="shared" si="53"/>
        <v/>
      </c>
    </row>
    <row r="584" spans="2:9" ht="15.75" x14ac:dyDescent="0.25">
      <c r="B584" s="117" t="str">
        <f t="shared" si="54"/>
        <v/>
      </c>
      <c r="C584" s="118" t="str">
        <f t="shared" si="49"/>
        <v/>
      </c>
      <c r="D584" s="119" t="str">
        <f t="shared" si="50"/>
        <v/>
      </c>
      <c r="E584" s="120">
        <f>IFERROR(IF(I583-D584&lt;$E$13,0,IF(B584=$E$15,$E$13,IF(B584&lt;$E$15,0,IF(MOD(B584-$E$15,$E$19)=0,$E$13,0)))),0)</f>
        <v>0</v>
      </c>
      <c r="F584" s="121"/>
      <c r="G584" s="119" t="str">
        <f t="shared" si="51"/>
        <v/>
      </c>
      <c r="H584" s="119" t="str">
        <f t="shared" si="52"/>
        <v/>
      </c>
      <c r="I584" s="122" t="str">
        <f t="shared" si="53"/>
        <v/>
      </c>
    </row>
    <row r="585" spans="2:9" ht="15.75" x14ac:dyDescent="0.25">
      <c r="B585" s="117" t="str">
        <f t="shared" si="54"/>
        <v/>
      </c>
      <c r="C585" s="118" t="str">
        <f t="shared" si="49"/>
        <v/>
      </c>
      <c r="D585" s="119" t="str">
        <f t="shared" si="50"/>
        <v/>
      </c>
      <c r="E585" s="120">
        <f>IFERROR(IF(I584-D585&lt;$E$13,0,IF(B585=$E$15,$E$13,IF(B585&lt;$E$15,0,IF(MOD(B585-$E$15,$E$19)=0,$E$13,0)))),0)</f>
        <v>0</v>
      </c>
      <c r="F585" s="121"/>
      <c r="G585" s="119" t="str">
        <f t="shared" si="51"/>
        <v/>
      </c>
      <c r="H585" s="119" t="str">
        <f t="shared" si="52"/>
        <v/>
      </c>
      <c r="I585" s="122" t="str">
        <f t="shared" si="53"/>
        <v/>
      </c>
    </row>
    <row r="586" spans="2:9" ht="15.75" x14ac:dyDescent="0.25">
      <c r="B586" s="117" t="str">
        <f t="shared" si="54"/>
        <v/>
      </c>
      <c r="C586" s="118" t="str">
        <f t="shared" si="49"/>
        <v/>
      </c>
      <c r="D586" s="119" t="str">
        <f t="shared" si="50"/>
        <v/>
      </c>
      <c r="E586" s="120">
        <f>IFERROR(IF(I585-D586&lt;$E$13,0,IF(B586=$E$15,$E$13,IF(B586&lt;$E$15,0,IF(MOD(B586-$E$15,$E$19)=0,$E$13,0)))),0)</f>
        <v>0</v>
      </c>
      <c r="F586" s="121"/>
      <c r="G586" s="119" t="str">
        <f t="shared" si="51"/>
        <v/>
      </c>
      <c r="H586" s="119" t="str">
        <f t="shared" si="52"/>
        <v/>
      </c>
      <c r="I586" s="122" t="str">
        <f t="shared" si="53"/>
        <v/>
      </c>
    </row>
    <row r="587" spans="2:9" ht="15.75" x14ac:dyDescent="0.25">
      <c r="B587" s="117" t="str">
        <f t="shared" si="54"/>
        <v/>
      </c>
      <c r="C587" s="118" t="str">
        <f t="shared" si="49"/>
        <v/>
      </c>
      <c r="D587" s="119" t="str">
        <f t="shared" si="50"/>
        <v/>
      </c>
      <c r="E587" s="120">
        <f>IFERROR(IF(I586-D587&lt;$E$13,0,IF(B587=$E$15,$E$13,IF(B587&lt;$E$15,0,IF(MOD(B587-$E$15,$E$19)=0,$E$13,0)))),0)</f>
        <v>0</v>
      </c>
      <c r="F587" s="121"/>
      <c r="G587" s="119" t="str">
        <f t="shared" si="51"/>
        <v/>
      </c>
      <c r="H587" s="119" t="str">
        <f t="shared" si="52"/>
        <v/>
      </c>
      <c r="I587" s="122" t="str">
        <f t="shared" si="53"/>
        <v/>
      </c>
    </row>
    <row r="588" spans="2:9" ht="15.75" x14ac:dyDescent="0.25">
      <c r="B588" s="117" t="str">
        <f t="shared" si="54"/>
        <v/>
      </c>
      <c r="C588" s="118" t="str">
        <f t="shared" si="49"/>
        <v/>
      </c>
      <c r="D588" s="119" t="str">
        <f t="shared" si="50"/>
        <v/>
      </c>
      <c r="E588" s="120">
        <f>IFERROR(IF(I587-D588&lt;$E$13,0,IF(B588=$E$15,$E$13,IF(B588&lt;$E$15,0,IF(MOD(B588-$E$15,$E$19)=0,$E$13,0)))),0)</f>
        <v>0</v>
      </c>
      <c r="F588" s="121"/>
      <c r="G588" s="119" t="str">
        <f t="shared" si="51"/>
        <v/>
      </c>
      <c r="H588" s="119" t="str">
        <f t="shared" si="52"/>
        <v/>
      </c>
      <c r="I588" s="122" t="str">
        <f t="shared" si="53"/>
        <v/>
      </c>
    </row>
    <row r="589" spans="2:9" ht="15.75" x14ac:dyDescent="0.25">
      <c r="B589" s="117" t="str">
        <f t="shared" si="54"/>
        <v/>
      </c>
      <c r="C589" s="118" t="str">
        <f t="shared" si="49"/>
        <v/>
      </c>
      <c r="D589" s="119" t="str">
        <f t="shared" si="50"/>
        <v/>
      </c>
      <c r="E589" s="120">
        <f>IFERROR(IF(I588-D589&lt;$E$13,0,IF(B589=$E$15,$E$13,IF(B589&lt;$E$15,0,IF(MOD(B589-$E$15,$E$19)=0,$E$13,0)))),0)</f>
        <v>0</v>
      </c>
      <c r="F589" s="121"/>
      <c r="G589" s="119" t="str">
        <f t="shared" si="51"/>
        <v/>
      </c>
      <c r="H589" s="119" t="str">
        <f t="shared" si="52"/>
        <v/>
      </c>
      <c r="I589" s="122" t="str">
        <f t="shared" si="53"/>
        <v/>
      </c>
    </row>
    <row r="590" spans="2:9" ht="15.75" x14ac:dyDescent="0.25">
      <c r="B590" s="117" t="str">
        <f t="shared" si="54"/>
        <v/>
      </c>
      <c r="C590" s="118" t="str">
        <f t="shared" si="49"/>
        <v/>
      </c>
      <c r="D590" s="119" t="str">
        <f t="shared" si="50"/>
        <v/>
      </c>
      <c r="E590" s="120">
        <f>IFERROR(IF(I589-D590&lt;$E$13,0,IF(B590=$E$15,$E$13,IF(B590&lt;$E$15,0,IF(MOD(B590-$E$15,$E$19)=0,$E$13,0)))),0)</f>
        <v>0</v>
      </c>
      <c r="F590" s="121"/>
      <c r="G590" s="119" t="str">
        <f t="shared" si="51"/>
        <v/>
      </c>
      <c r="H590" s="119" t="str">
        <f t="shared" si="52"/>
        <v/>
      </c>
      <c r="I590" s="122" t="str">
        <f t="shared" si="53"/>
        <v/>
      </c>
    </row>
    <row r="591" spans="2:9" ht="15.75" x14ac:dyDescent="0.25">
      <c r="B591" s="117" t="str">
        <f t="shared" si="54"/>
        <v/>
      </c>
      <c r="C591" s="118" t="str">
        <f t="shared" si="49"/>
        <v/>
      </c>
      <c r="D591" s="119" t="str">
        <f t="shared" si="50"/>
        <v/>
      </c>
      <c r="E591" s="120">
        <f>IFERROR(IF(I590-D591&lt;$E$13,0,IF(B591=$E$15,$E$13,IF(B591&lt;$E$15,0,IF(MOD(B591-$E$15,$E$19)=0,$E$13,0)))),0)</f>
        <v>0</v>
      </c>
      <c r="F591" s="121"/>
      <c r="G591" s="119" t="str">
        <f t="shared" si="51"/>
        <v/>
      </c>
      <c r="H591" s="119" t="str">
        <f t="shared" si="52"/>
        <v/>
      </c>
      <c r="I591" s="122" t="str">
        <f t="shared" si="53"/>
        <v/>
      </c>
    </row>
    <row r="592" spans="2:9" ht="15.75" x14ac:dyDescent="0.25">
      <c r="B592" s="117" t="str">
        <f t="shared" si="54"/>
        <v/>
      </c>
      <c r="C592" s="118" t="str">
        <f t="shared" si="49"/>
        <v/>
      </c>
      <c r="D592" s="119" t="str">
        <f t="shared" si="50"/>
        <v/>
      </c>
      <c r="E592" s="120">
        <f>IFERROR(IF(I591-D592&lt;$E$13,0,IF(B592=$E$15,$E$13,IF(B592&lt;$E$15,0,IF(MOD(B592-$E$15,$E$19)=0,$E$13,0)))),0)</f>
        <v>0</v>
      </c>
      <c r="F592" s="121"/>
      <c r="G592" s="119" t="str">
        <f t="shared" si="51"/>
        <v/>
      </c>
      <c r="H592" s="119" t="str">
        <f t="shared" si="52"/>
        <v/>
      </c>
      <c r="I592" s="122" t="str">
        <f t="shared" si="53"/>
        <v/>
      </c>
    </row>
    <row r="593" spans="2:9" ht="15.75" x14ac:dyDescent="0.25">
      <c r="B593" s="117" t="str">
        <f t="shared" si="54"/>
        <v/>
      </c>
      <c r="C593" s="118" t="str">
        <f t="shared" si="49"/>
        <v/>
      </c>
      <c r="D593" s="119" t="str">
        <f t="shared" si="50"/>
        <v/>
      </c>
      <c r="E593" s="120">
        <f>IFERROR(IF(I592-D593&lt;$E$13,0,IF(B593=$E$15,$E$13,IF(B593&lt;$E$15,0,IF(MOD(B593-$E$15,$E$19)=0,$E$13,0)))),0)</f>
        <v>0</v>
      </c>
      <c r="F593" s="121"/>
      <c r="G593" s="119" t="str">
        <f t="shared" si="51"/>
        <v/>
      </c>
      <c r="H593" s="119" t="str">
        <f t="shared" si="52"/>
        <v/>
      </c>
      <c r="I593" s="122" t="str">
        <f t="shared" si="53"/>
        <v/>
      </c>
    </row>
    <row r="594" spans="2:9" ht="15.75" x14ac:dyDescent="0.25">
      <c r="B594" s="117" t="str">
        <f t="shared" si="54"/>
        <v/>
      </c>
      <c r="C594" s="118" t="str">
        <f t="shared" si="49"/>
        <v/>
      </c>
      <c r="D594" s="119" t="str">
        <f t="shared" si="50"/>
        <v/>
      </c>
      <c r="E594" s="120">
        <f>IFERROR(IF(I593-D594&lt;$E$13,0,IF(B594=$E$15,$E$13,IF(B594&lt;$E$15,0,IF(MOD(B594-$E$15,$E$19)=0,$E$13,0)))),0)</f>
        <v>0</v>
      </c>
      <c r="F594" s="121"/>
      <c r="G594" s="119" t="str">
        <f t="shared" si="51"/>
        <v/>
      </c>
      <c r="H594" s="119" t="str">
        <f t="shared" si="52"/>
        <v/>
      </c>
      <c r="I594" s="122" t="str">
        <f t="shared" si="53"/>
        <v/>
      </c>
    </row>
    <row r="595" spans="2:9" ht="15.75" x14ac:dyDescent="0.25">
      <c r="B595" s="117" t="str">
        <f t="shared" si="54"/>
        <v/>
      </c>
      <c r="C595" s="118" t="str">
        <f t="shared" si="49"/>
        <v/>
      </c>
      <c r="D595" s="119" t="str">
        <f t="shared" si="50"/>
        <v/>
      </c>
      <c r="E595" s="120">
        <f>IFERROR(IF(I594-D595&lt;$E$13,0,IF(B595=$E$15,$E$13,IF(B595&lt;$E$15,0,IF(MOD(B595-$E$15,$E$19)=0,$E$13,0)))),0)</f>
        <v>0</v>
      </c>
      <c r="F595" s="121"/>
      <c r="G595" s="119" t="str">
        <f t="shared" si="51"/>
        <v/>
      </c>
      <c r="H595" s="119" t="str">
        <f t="shared" si="52"/>
        <v/>
      </c>
      <c r="I595" s="122" t="str">
        <f t="shared" si="53"/>
        <v/>
      </c>
    </row>
    <row r="596" spans="2:9" ht="15.75" x14ac:dyDescent="0.25">
      <c r="B596" s="117" t="str">
        <f t="shared" si="54"/>
        <v/>
      </c>
      <c r="C596" s="118" t="str">
        <f t="shared" si="49"/>
        <v/>
      </c>
      <c r="D596" s="119" t="str">
        <f t="shared" si="50"/>
        <v/>
      </c>
      <c r="E596" s="120">
        <f>IFERROR(IF(I595-D596&lt;$E$13,0,IF(B596=$E$15,$E$13,IF(B596&lt;$E$15,0,IF(MOD(B596-$E$15,$E$19)=0,$E$13,0)))),0)</f>
        <v>0</v>
      </c>
      <c r="F596" s="121"/>
      <c r="G596" s="119" t="str">
        <f t="shared" si="51"/>
        <v/>
      </c>
      <c r="H596" s="119" t="str">
        <f t="shared" si="52"/>
        <v/>
      </c>
      <c r="I596" s="122" t="str">
        <f t="shared" si="53"/>
        <v/>
      </c>
    </row>
    <row r="597" spans="2:9" ht="15.75" x14ac:dyDescent="0.25">
      <c r="B597" s="117" t="str">
        <f t="shared" si="54"/>
        <v/>
      </c>
      <c r="C597" s="118" t="str">
        <f t="shared" si="49"/>
        <v/>
      </c>
      <c r="D597" s="119" t="str">
        <f t="shared" si="50"/>
        <v/>
      </c>
      <c r="E597" s="120">
        <f>IFERROR(IF(I596-D597&lt;$E$13,0,IF(B597=$E$15,$E$13,IF(B597&lt;$E$15,0,IF(MOD(B597-$E$15,$E$19)=0,$E$13,0)))),0)</f>
        <v>0</v>
      </c>
      <c r="F597" s="121"/>
      <c r="G597" s="119" t="str">
        <f t="shared" si="51"/>
        <v/>
      </c>
      <c r="H597" s="119" t="str">
        <f t="shared" si="52"/>
        <v/>
      </c>
      <c r="I597" s="122" t="str">
        <f t="shared" si="53"/>
        <v/>
      </c>
    </row>
    <row r="598" spans="2:9" ht="15.75" x14ac:dyDescent="0.25">
      <c r="B598" s="117" t="str">
        <f t="shared" si="54"/>
        <v/>
      </c>
      <c r="C598" s="118" t="str">
        <f t="shared" si="49"/>
        <v/>
      </c>
      <c r="D598" s="119" t="str">
        <f t="shared" si="50"/>
        <v/>
      </c>
      <c r="E598" s="120">
        <f>IFERROR(IF(I597-D598&lt;$E$13,0,IF(B598=$E$15,$E$13,IF(B598&lt;$E$15,0,IF(MOD(B598-$E$15,$E$19)=0,$E$13,0)))),0)</f>
        <v>0</v>
      </c>
      <c r="F598" s="121"/>
      <c r="G598" s="119" t="str">
        <f t="shared" si="51"/>
        <v/>
      </c>
      <c r="H598" s="119" t="str">
        <f t="shared" si="52"/>
        <v/>
      </c>
      <c r="I598" s="122" t="str">
        <f t="shared" si="53"/>
        <v/>
      </c>
    </row>
    <row r="599" spans="2:9" ht="15.75" x14ac:dyDescent="0.25">
      <c r="B599" s="117" t="str">
        <f t="shared" si="54"/>
        <v/>
      </c>
      <c r="C599" s="118" t="str">
        <f t="shared" si="49"/>
        <v/>
      </c>
      <c r="D599" s="119" t="str">
        <f t="shared" si="50"/>
        <v/>
      </c>
      <c r="E599" s="120">
        <f>IFERROR(IF(I598-D599&lt;$E$13,0,IF(B599=$E$15,$E$13,IF(B599&lt;$E$15,0,IF(MOD(B599-$E$15,$E$19)=0,$E$13,0)))),0)</f>
        <v>0</v>
      </c>
      <c r="F599" s="121"/>
      <c r="G599" s="119" t="str">
        <f t="shared" si="51"/>
        <v/>
      </c>
      <c r="H599" s="119" t="str">
        <f t="shared" si="52"/>
        <v/>
      </c>
      <c r="I599" s="122" t="str">
        <f t="shared" si="53"/>
        <v/>
      </c>
    </row>
    <row r="600" spans="2:9" ht="15.75" x14ac:dyDescent="0.25">
      <c r="B600" s="117" t="str">
        <f t="shared" si="54"/>
        <v/>
      </c>
      <c r="C600" s="118" t="str">
        <f t="shared" si="49"/>
        <v/>
      </c>
      <c r="D600" s="119" t="str">
        <f t="shared" si="50"/>
        <v/>
      </c>
      <c r="E600" s="120">
        <f>IFERROR(IF(I599-D600&lt;$E$13,0,IF(B600=$E$15,$E$13,IF(B600&lt;$E$15,0,IF(MOD(B600-$E$15,$E$19)=0,$E$13,0)))),0)</f>
        <v>0</v>
      </c>
      <c r="F600" s="121"/>
      <c r="G600" s="119" t="str">
        <f t="shared" si="51"/>
        <v/>
      </c>
      <c r="H600" s="119" t="str">
        <f t="shared" si="52"/>
        <v/>
      </c>
      <c r="I600" s="122" t="str">
        <f t="shared" si="53"/>
        <v/>
      </c>
    </row>
    <row r="601" spans="2:9" ht="15.75" x14ac:dyDescent="0.25">
      <c r="B601" s="117" t="str">
        <f t="shared" si="54"/>
        <v/>
      </c>
      <c r="C601" s="118" t="str">
        <f t="shared" ref="C601:C664" si="55">IF(B601="","",IF(OR(payment_frequency="Weekly",payment_frequency="Bi-weekly",payment_frequency="Semi-monthly"),first_payment_date+B601*VLOOKUP(payment_frequency,periodic_table,2,0),EDATE(first_payment_date,B601*VLOOKUP(payment_frequency,periodic_table,2,0))))</f>
        <v/>
      </c>
      <c r="D601" s="119" t="str">
        <f t="shared" ref="D601:D664" si="56">IF(B601="","",IF(I600&lt;payment,I600*(1+rate),payment))</f>
        <v/>
      </c>
      <c r="E601" s="120">
        <f>IFERROR(IF(I600-D601&lt;$E$13,0,IF(B601=$E$15,$E$13,IF(B601&lt;$E$15,0,IF(MOD(B601-$E$15,$E$19)=0,$E$13,0)))),0)</f>
        <v>0</v>
      </c>
      <c r="F601" s="121"/>
      <c r="G601" s="119" t="str">
        <f t="shared" ref="G601:G664" si="57">IF(AND(payment_type=1,B601=1),0,IF(B601="","",I600*rate))</f>
        <v/>
      </c>
      <c r="H601" s="119" t="str">
        <f t="shared" si="52"/>
        <v/>
      </c>
      <c r="I601" s="122" t="str">
        <f t="shared" si="53"/>
        <v/>
      </c>
    </row>
    <row r="602" spans="2:9" ht="15.75" x14ac:dyDescent="0.25">
      <c r="B602" s="117" t="str">
        <f t="shared" si="54"/>
        <v/>
      </c>
      <c r="C602" s="118" t="str">
        <f t="shared" si="55"/>
        <v/>
      </c>
      <c r="D602" s="119" t="str">
        <f t="shared" si="56"/>
        <v/>
      </c>
      <c r="E602" s="120">
        <f>IFERROR(IF(I601-D602&lt;$E$13,0,IF(B602=$E$15,$E$13,IF(B602&lt;$E$15,0,IF(MOD(B602-$E$15,$E$19)=0,$E$13,0)))),0)</f>
        <v>0</v>
      </c>
      <c r="F602" s="121"/>
      <c r="G602" s="119" t="str">
        <f t="shared" si="57"/>
        <v/>
      </c>
      <c r="H602" s="119" t="str">
        <f t="shared" ref="H602:H665" si="58">IF(B602="","",D602-G602+E602+F602)</f>
        <v/>
      </c>
      <c r="I602" s="122" t="str">
        <f t="shared" ref="I602:I665" si="59">IFERROR(IF(H602&lt;=0,"",I601-H602),"")</f>
        <v/>
      </c>
    </row>
    <row r="603" spans="2:9" ht="15.75" x14ac:dyDescent="0.25">
      <c r="B603" s="117" t="str">
        <f t="shared" si="54"/>
        <v/>
      </c>
      <c r="C603" s="118" t="str">
        <f t="shared" si="55"/>
        <v/>
      </c>
      <c r="D603" s="119" t="str">
        <f t="shared" si="56"/>
        <v/>
      </c>
      <c r="E603" s="120">
        <f>IFERROR(IF(I602-D603&lt;$E$13,0,IF(B603=$E$15,$E$13,IF(B603&lt;$E$15,0,IF(MOD(B603-$E$15,$E$19)=0,$E$13,0)))),0)</f>
        <v>0</v>
      </c>
      <c r="F603" s="121"/>
      <c r="G603" s="119" t="str">
        <f t="shared" si="57"/>
        <v/>
      </c>
      <c r="H603" s="119" t="str">
        <f t="shared" si="58"/>
        <v/>
      </c>
      <c r="I603" s="122" t="str">
        <f t="shared" si="59"/>
        <v/>
      </c>
    </row>
    <row r="604" spans="2:9" ht="15.75" x14ac:dyDescent="0.25">
      <c r="B604" s="117" t="str">
        <f t="shared" si="54"/>
        <v/>
      </c>
      <c r="C604" s="118" t="str">
        <f t="shared" si="55"/>
        <v/>
      </c>
      <c r="D604" s="119" t="str">
        <f t="shared" si="56"/>
        <v/>
      </c>
      <c r="E604" s="120">
        <f>IFERROR(IF(I603-D604&lt;$E$13,0,IF(B604=$E$15,$E$13,IF(B604&lt;$E$15,0,IF(MOD(B604-$E$15,$E$19)=0,$E$13,0)))),0)</f>
        <v>0</v>
      </c>
      <c r="F604" s="121"/>
      <c r="G604" s="119" t="str">
        <f t="shared" si="57"/>
        <v/>
      </c>
      <c r="H604" s="119" t="str">
        <f t="shared" si="58"/>
        <v/>
      </c>
      <c r="I604" s="122" t="str">
        <f t="shared" si="59"/>
        <v/>
      </c>
    </row>
    <row r="605" spans="2:9" ht="15.75" x14ac:dyDescent="0.25">
      <c r="B605" s="117" t="str">
        <f t="shared" si="54"/>
        <v/>
      </c>
      <c r="C605" s="118" t="str">
        <f t="shared" si="55"/>
        <v/>
      </c>
      <c r="D605" s="119" t="str">
        <f t="shared" si="56"/>
        <v/>
      </c>
      <c r="E605" s="120">
        <f>IFERROR(IF(I604-D605&lt;$E$13,0,IF(B605=$E$15,$E$13,IF(B605&lt;$E$15,0,IF(MOD(B605-$E$15,$E$19)=0,$E$13,0)))),0)</f>
        <v>0</v>
      </c>
      <c r="F605" s="121"/>
      <c r="G605" s="119" t="str">
        <f t="shared" si="57"/>
        <v/>
      </c>
      <c r="H605" s="119" t="str">
        <f t="shared" si="58"/>
        <v/>
      </c>
      <c r="I605" s="122" t="str">
        <f t="shared" si="59"/>
        <v/>
      </c>
    </row>
    <row r="606" spans="2:9" ht="15.75" x14ac:dyDescent="0.25">
      <c r="B606" s="117" t="str">
        <f t="shared" si="54"/>
        <v/>
      </c>
      <c r="C606" s="118" t="str">
        <f t="shared" si="55"/>
        <v/>
      </c>
      <c r="D606" s="119" t="str">
        <f t="shared" si="56"/>
        <v/>
      </c>
      <c r="E606" s="120">
        <f>IFERROR(IF(I605-D606&lt;$E$13,0,IF(B606=$E$15,$E$13,IF(B606&lt;$E$15,0,IF(MOD(B606-$E$15,$E$19)=0,$E$13,0)))),0)</f>
        <v>0</v>
      </c>
      <c r="F606" s="121"/>
      <c r="G606" s="119" t="str">
        <f t="shared" si="57"/>
        <v/>
      </c>
      <c r="H606" s="119" t="str">
        <f t="shared" si="58"/>
        <v/>
      </c>
      <c r="I606" s="122" t="str">
        <f t="shared" si="59"/>
        <v/>
      </c>
    </row>
    <row r="607" spans="2:9" ht="15.75" x14ac:dyDescent="0.25">
      <c r="B607" s="117" t="str">
        <f t="shared" si="54"/>
        <v/>
      </c>
      <c r="C607" s="118" t="str">
        <f t="shared" si="55"/>
        <v/>
      </c>
      <c r="D607" s="119" t="str">
        <f t="shared" si="56"/>
        <v/>
      </c>
      <c r="E607" s="120">
        <f>IFERROR(IF(I606-D607&lt;$E$13,0,IF(B607=$E$15,$E$13,IF(B607&lt;$E$15,0,IF(MOD(B607-$E$15,$E$19)=0,$E$13,0)))),0)</f>
        <v>0</v>
      </c>
      <c r="F607" s="121"/>
      <c r="G607" s="119" t="str">
        <f t="shared" si="57"/>
        <v/>
      </c>
      <c r="H607" s="119" t="str">
        <f t="shared" si="58"/>
        <v/>
      </c>
      <c r="I607" s="122" t="str">
        <f t="shared" si="59"/>
        <v/>
      </c>
    </row>
    <row r="608" spans="2:9" ht="15.75" x14ac:dyDescent="0.25">
      <c r="B608" s="117" t="str">
        <f t="shared" si="54"/>
        <v/>
      </c>
      <c r="C608" s="118" t="str">
        <f t="shared" si="55"/>
        <v/>
      </c>
      <c r="D608" s="119" t="str">
        <f t="shared" si="56"/>
        <v/>
      </c>
      <c r="E608" s="120">
        <f>IFERROR(IF(I607-D608&lt;$E$13,0,IF(B608=$E$15,$E$13,IF(B608&lt;$E$15,0,IF(MOD(B608-$E$15,$E$19)=0,$E$13,0)))),0)</f>
        <v>0</v>
      </c>
      <c r="F608" s="121"/>
      <c r="G608" s="119" t="str">
        <f t="shared" si="57"/>
        <v/>
      </c>
      <c r="H608" s="119" t="str">
        <f t="shared" si="58"/>
        <v/>
      </c>
      <c r="I608" s="122" t="str">
        <f t="shared" si="59"/>
        <v/>
      </c>
    </row>
    <row r="609" spans="2:9" ht="15.75" x14ac:dyDescent="0.25">
      <c r="B609" s="117" t="str">
        <f t="shared" si="54"/>
        <v/>
      </c>
      <c r="C609" s="118" t="str">
        <f t="shared" si="55"/>
        <v/>
      </c>
      <c r="D609" s="119" t="str">
        <f t="shared" si="56"/>
        <v/>
      </c>
      <c r="E609" s="120">
        <f>IFERROR(IF(I608-D609&lt;$E$13,0,IF(B609=$E$15,$E$13,IF(B609&lt;$E$15,0,IF(MOD(B609-$E$15,$E$19)=0,$E$13,0)))),0)</f>
        <v>0</v>
      </c>
      <c r="F609" s="121"/>
      <c r="G609" s="119" t="str">
        <f t="shared" si="57"/>
        <v/>
      </c>
      <c r="H609" s="119" t="str">
        <f t="shared" si="58"/>
        <v/>
      </c>
      <c r="I609" s="122" t="str">
        <f t="shared" si="59"/>
        <v/>
      </c>
    </row>
    <row r="610" spans="2:9" ht="15.75" x14ac:dyDescent="0.25">
      <c r="B610" s="117" t="str">
        <f t="shared" si="54"/>
        <v/>
      </c>
      <c r="C610" s="118" t="str">
        <f t="shared" si="55"/>
        <v/>
      </c>
      <c r="D610" s="119" t="str">
        <f t="shared" si="56"/>
        <v/>
      </c>
      <c r="E610" s="120">
        <f>IFERROR(IF(I609-D610&lt;$E$13,0,IF(B610=$E$15,$E$13,IF(B610&lt;$E$15,0,IF(MOD(B610-$E$15,$E$19)=0,$E$13,0)))),0)</f>
        <v>0</v>
      </c>
      <c r="F610" s="121"/>
      <c r="G610" s="119" t="str">
        <f t="shared" si="57"/>
        <v/>
      </c>
      <c r="H610" s="119" t="str">
        <f t="shared" si="58"/>
        <v/>
      </c>
      <c r="I610" s="122" t="str">
        <f t="shared" si="59"/>
        <v/>
      </c>
    </row>
    <row r="611" spans="2:9" ht="15.75" x14ac:dyDescent="0.25">
      <c r="B611" s="117" t="str">
        <f t="shared" si="54"/>
        <v/>
      </c>
      <c r="C611" s="118" t="str">
        <f t="shared" si="55"/>
        <v/>
      </c>
      <c r="D611" s="119" t="str">
        <f t="shared" si="56"/>
        <v/>
      </c>
      <c r="E611" s="120">
        <f>IFERROR(IF(I610-D611&lt;$E$13,0,IF(B611=$E$15,$E$13,IF(B611&lt;$E$15,0,IF(MOD(B611-$E$15,$E$19)=0,$E$13,0)))),0)</f>
        <v>0</v>
      </c>
      <c r="F611" s="121"/>
      <c r="G611" s="119" t="str">
        <f t="shared" si="57"/>
        <v/>
      </c>
      <c r="H611" s="119" t="str">
        <f t="shared" si="58"/>
        <v/>
      </c>
      <c r="I611" s="122" t="str">
        <f t="shared" si="59"/>
        <v/>
      </c>
    </row>
    <row r="612" spans="2:9" ht="15.75" x14ac:dyDescent="0.25">
      <c r="B612" s="117" t="str">
        <f t="shared" si="54"/>
        <v/>
      </c>
      <c r="C612" s="118" t="str">
        <f t="shared" si="55"/>
        <v/>
      </c>
      <c r="D612" s="119" t="str">
        <f t="shared" si="56"/>
        <v/>
      </c>
      <c r="E612" s="120">
        <f>IFERROR(IF(I611-D612&lt;$E$13,0,IF(B612=$E$15,$E$13,IF(B612&lt;$E$15,0,IF(MOD(B612-$E$15,$E$19)=0,$E$13,0)))),0)</f>
        <v>0</v>
      </c>
      <c r="F612" s="121"/>
      <c r="G612" s="119" t="str">
        <f t="shared" si="57"/>
        <v/>
      </c>
      <c r="H612" s="119" t="str">
        <f t="shared" si="58"/>
        <v/>
      </c>
      <c r="I612" s="122" t="str">
        <f t="shared" si="59"/>
        <v/>
      </c>
    </row>
    <row r="613" spans="2:9" ht="15.75" x14ac:dyDescent="0.25">
      <c r="B613" s="117" t="str">
        <f t="shared" si="54"/>
        <v/>
      </c>
      <c r="C613" s="118" t="str">
        <f t="shared" si="55"/>
        <v/>
      </c>
      <c r="D613" s="119" t="str">
        <f t="shared" si="56"/>
        <v/>
      </c>
      <c r="E613" s="120">
        <f>IFERROR(IF(I612-D613&lt;$E$13,0,IF(B613=$E$15,$E$13,IF(B613&lt;$E$15,0,IF(MOD(B613-$E$15,$E$19)=0,$E$13,0)))),0)</f>
        <v>0</v>
      </c>
      <c r="F613" s="121"/>
      <c r="G613" s="119" t="str">
        <f t="shared" si="57"/>
        <v/>
      </c>
      <c r="H613" s="119" t="str">
        <f t="shared" si="58"/>
        <v/>
      </c>
      <c r="I613" s="122" t="str">
        <f t="shared" si="59"/>
        <v/>
      </c>
    </row>
    <row r="614" spans="2:9" ht="15.75" x14ac:dyDescent="0.25">
      <c r="B614" s="117" t="str">
        <f t="shared" si="54"/>
        <v/>
      </c>
      <c r="C614" s="118" t="str">
        <f t="shared" si="55"/>
        <v/>
      </c>
      <c r="D614" s="119" t="str">
        <f t="shared" si="56"/>
        <v/>
      </c>
      <c r="E614" s="120">
        <f>IFERROR(IF(I613-D614&lt;$E$13,0,IF(B614=$E$15,$E$13,IF(B614&lt;$E$15,0,IF(MOD(B614-$E$15,$E$19)=0,$E$13,0)))),0)</f>
        <v>0</v>
      </c>
      <c r="F614" s="121"/>
      <c r="G614" s="119" t="str">
        <f t="shared" si="57"/>
        <v/>
      </c>
      <c r="H614" s="119" t="str">
        <f t="shared" si="58"/>
        <v/>
      </c>
      <c r="I614" s="122" t="str">
        <f t="shared" si="59"/>
        <v/>
      </c>
    </row>
    <row r="615" spans="2:9" ht="15.75" x14ac:dyDescent="0.25">
      <c r="B615" s="117" t="str">
        <f t="shared" si="54"/>
        <v/>
      </c>
      <c r="C615" s="118" t="str">
        <f t="shared" si="55"/>
        <v/>
      </c>
      <c r="D615" s="119" t="str">
        <f t="shared" si="56"/>
        <v/>
      </c>
      <c r="E615" s="120">
        <f>IFERROR(IF(I614-D615&lt;$E$13,0,IF(B615=$E$15,$E$13,IF(B615&lt;$E$15,0,IF(MOD(B615-$E$15,$E$19)=0,$E$13,0)))),0)</f>
        <v>0</v>
      </c>
      <c r="F615" s="121"/>
      <c r="G615" s="119" t="str">
        <f t="shared" si="57"/>
        <v/>
      </c>
      <c r="H615" s="119" t="str">
        <f t="shared" si="58"/>
        <v/>
      </c>
      <c r="I615" s="122" t="str">
        <f t="shared" si="59"/>
        <v/>
      </c>
    </row>
    <row r="616" spans="2:9" ht="15.75" x14ac:dyDescent="0.25">
      <c r="B616" s="117" t="str">
        <f t="shared" si="54"/>
        <v/>
      </c>
      <c r="C616" s="118" t="str">
        <f t="shared" si="55"/>
        <v/>
      </c>
      <c r="D616" s="119" t="str">
        <f t="shared" si="56"/>
        <v/>
      </c>
      <c r="E616" s="120">
        <f>IFERROR(IF(I615-D616&lt;$E$13,0,IF(B616=$E$15,$E$13,IF(B616&lt;$E$15,0,IF(MOD(B616-$E$15,$E$19)=0,$E$13,0)))),0)</f>
        <v>0</v>
      </c>
      <c r="F616" s="121"/>
      <c r="G616" s="119" t="str">
        <f t="shared" si="57"/>
        <v/>
      </c>
      <c r="H616" s="119" t="str">
        <f t="shared" si="58"/>
        <v/>
      </c>
      <c r="I616" s="122" t="str">
        <f t="shared" si="59"/>
        <v/>
      </c>
    </row>
    <row r="617" spans="2:9" ht="15.75" x14ac:dyDescent="0.25">
      <c r="B617" s="117" t="str">
        <f t="shared" si="54"/>
        <v/>
      </c>
      <c r="C617" s="118" t="str">
        <f t="shared" si="55"/>
        <v/>
      </c>
      <c r="D617" s="119" t="str">
        <f t="shared" si="56"/>
        <v/>
      </c>
      <c r="E617" s="120">
        <f>IFERROR(IF(I616-D617&lt;$E$13,0,IF(B617=$E$15,$E$13,IF(B617&lt;$E$15,0,IF(MOD(B617-$E$15,$E$19)=0,$E$13,0)))),0)</f>
        <v>0</v>
      </c>
      <c r="F617" s="121"/>
      <c r="G617" s="119" t="str">
        <f t="shared" si="57"/>
        <v/>
      </c>
      <c r="H617" s="119" t="str">
        <f t="shared" si="58"/>
        <v/>
      </c>
      <c r="I617" s="122" t="str">
        <f t="shared" si="59"/>
        <v/>
      </c>
    </row>
    <row r="618" spans="2:9" ht="15.75" x14ac:dyDescent="0.25">
      <c r="B618" s="117" t="str">
        <f t="shared" si="54"/>
        <v/>
      </c>
      <c r="C618" s="118" t="str">
        <f t="shared" si="55"/>
        <v/>
      </c>
      <c r="D618" s="119" t="str">
        <f t="shared" si="56"/>
        <v/>
      </c>
      <c r="E618" s="120">
        <f>IFERROR(IF(I617-D618&lt;$E$13,0,IF(B618=$E$15,$E$13,IF(B618&lt;$E$15,0,IF(MOD(B618-$E$15,$E$19)=0,$E$13,0)))),0)</f>
        <v>0</v>
      </c>
      <c r="F618" s="121"/>
      <c r="G618" s="119" t="str">
        <f t="shared" si="57"/>
        <v/>
      </c>
      <c r="H618" s="119" t="str">
        <f t="shared" si="58"/>
        <v/>
      </c>
      <c r="I618" s="122" t="str">
        <f t="shared" si="59"/>
        <v/>
      </c>
    </row>
    <row r="619" spans="2:9" ht="15.75" x14ac:dyDescent="0.25">
      <c r="B619" s="117" t="str">
        <f t="shared" si="54"/>
        <v/>
      </c>
      <c r="C619" s="118" t="str">
        <f t="shared" si="55"/>
        <v/>
      </c>
      <c r="D619" s="119" t="str">
        <f t="shared" si="56"/>
        <v/>
      </c>
      <c r="E619" s="120">
        <f>IFERROR(IF(I618-D619&lt;$E$13,0,IF(B619=$E$15,$E$13,IF(B619&lt;$E$15,0,IF(MOD(B619-$E$15,$E$19)=0,$E$13,0)))),0)</f>
        <v>0</v>
      </c>
      <c r="F619" s="121"/>
      <c r="G619" s="119" t="str">
        <f t="shared" si="57"/>
        <v/>
      </c>
      <c r="H619" s="119" t="str">
        <f t="shared" si="58"/>
        <v/>
      </c>
      <c r="I619" s="122" t="str">
        <f t="shared" si="59"/>
        <v/>
      </c>
    </row>
    <row r="620" spans="2:9" ht="15.75" x14ac:dyDescent="0.25">
      <c r="B620" s="117" t="str">
        <f t="shared" si="54"/>
        <v/>
      </c>
      <c r="C620" s="118" t="str">
        <f t="shared" si="55"/>
        <v/>
      </c>
      <c r="D620" s="119" t="str">
        <f t="shared" si="56"/>
        <v/>
      </c>
      <c r="E620" s="120">
        <f>IFERROR(IF(I619-D620&lt;$E$13,0,IF(B620=$E$15,$E$13,IF(B620&lt;$E$15,0,IF(MOD(B620-$E$15,$E$19)=0,$E$13,0)))),0)</f>
        <v>0</v>
      </c>
      <c r="F620" s="121"/>
      <c r="G620" s="119" t="str">
        <f t="shared" si="57"/>
        <v/>
      </c>
      <c r="H620" s="119" t="str">
        <f t="shared" si="58"/>
        <v/>
      </c>
      <c r="I620" s="122" t="str">
        <f t="shared" si="59"/>
        <v/>
      </c>
    </row>
    <row r="621" spans="2:9" ht="15.75" x14ac:dyDescent="0.25">
      <c r="B621" s="117" t="str">
        <f t="shared" si="54"/>
        <v/>
      </c>
      <c r="C621" s="118" t="str">
        <f t="shared" si="55"/>
        <v/>
      </c>
      <c r="D621" s="119" t="str">
        <f t="shared" si="56"/>
        <v/>
      </c>
      <c r="E621" s="120">
        <f>IFERROR(IF(I620-D621&lt;$E$13,0,IF(B621=$E$15,$E$13,IF(B621&lt;$E$15,0,IF(MOD(B621-$E$15,$E$19)=0,$E$13,0)))),0)</f>
        <v>0</v>
      </c>
      <c r="F621" s="121"/>
      <c r="G621" s="119" t="str">
        <f t="shared" si="57"/>
        <v/>
      </c>
      <c r="H621" s="119" t="str">
        <f t="shared" si="58"/>
        <v/>
      </c>
      <c r="I621" s="122" t="str">
        <f t="shared" si="59"/>
        <v/>
      </c>
    </row>
    <row r="622" spans="2:9" ht="15.75" x14ac:dyDescent="0.25">
      <c r="B622" s="117" t="str">
        <f t="shared" si="54"/>
        <v/>
      </c>
      <c r="C622" s="118" t="str">
        <f t="shared" si="55"/>
        <v/>
      </c>
      <c r="D622" s="119" t="str">
        <f t="shared" si="56"/>
        <v/>
      </c>
      <c r="E622" s="120">
        <f>IFERROR(IF(I621-D622&lt;$E$13,0,IF(B622=$E$15,$E$13,IF(B622&lt;$E$15,0,IF(MOD(B622-$E$15,$E$19)=0,$E$13,0)))),0)</f>
        <v>0</v>
      </c>
      <c r="F622" s="121"/>
      <c r="G622" s="119" t="str">
        <f t="shared" si="57"/>
        <v/>
      </c>
      <c r="H622" s="119" t="str">
        <f t="shared" si="58"/>
        <v/>
      </c>
      <c r="I622" s="122" t="str">
        <f t="shared" si="59"/>
        <v/>
      </c>
    </row>
    <row r="623" spans="2:9" ht="15.75" x14ac:dyDescent="0.25">
      <c r="B623" s="117" t="str">
        <f t="shared" si="54"/>
        <v/>
      </c>
      <c r="C623" s="118" t="str">
        <f t="shared" si="55"/>
        <v/>
      </c>
      <c r="D623" s="119" t="str">
        <f t="shared" si="56"/>
        <v/>
      </c>
      <c r="E623" s="120">
        <f>IFERROR(IF(I622-D623&lt;$E$13,0,IF(B623=$E$15,$E$13,IF(B623&lt;$E$15,0,IF(MOD(B623-$E$15,$E$19)=0,$E$13,0)))),0)</f>
        <v>0</v>
      </c>
      <c r="F623" s="121"/>
      <c r="G623" s="119" t="str">
        <f t="shared" si="57"/>
        <v/>
      </c>
      <c r="H623" s="119" t="str">
        <f t="shared" si="58"/>
        <v/>
      </c>
      <c r="I623" s="122" t="str">
        <f t="shared" si="59"/>
        <v/>
      </c>
    </row>
    <row r="624" spans="2:9" ht="15.75" x14ac:dyDescent="0.25">
      <c r="B624" s="117" t="str">
        <f t="shared" ref="B624:B687" si="60">IFERROR(IF(I623&lt;=0,"",B623+1),"")</f>
        <v/>
      </c>
      <c r="C624" s="118" t="str">
        <f t="shared" si="55"/>
        <v/>
      </c>
      <c r="D624" s="119" t="str">
        <f t="shared" si="56"/>
        <v/>
      </c>
      <c r="E624" s="120">
        <f>IFERROR(IF(I623-D624&lt;$E$13,0,IF(B624=$E$15,$E$13,IF(B624&lt;$E$15,0,IF(MOD(B624-$E$15,$E$19)=0,$E$13,0)))),0)</f>
        <v>0</v>
      </c>
      <c r="F624" s="121"/>
      <c r="G624" s="119" t="str">
        <f t="shared" si="57"/>
        <v/>
      </c>
      <c r="H624" s="119" t="str">
        <f t="shared" si="58"/>
        <v/>
      </c>
      <c r="I624" s="122" t="str">
        <f t="shared" si="59"/>
        <v/>
      </c>
    </row>
    <row r="625" spans="2:9" ht="15.75" x14ac:dyDescent="0.25">
      <c r="B625" s="117" t="str">
        <f t="shared" si="60"/>
        <v/>
      </c>
      <c r="C625" s="118" t="str">
        <f t="shared" si="55"/>
        <v/>
      </c>
      <c r="D625" s="119" t="str">
        <f t="shared" si="56"/>
        <v/>
      </c>
      <c r="E625" s="120">
        <f>IFERROR(IF(I624-D625&lt;$E$13,0,IF(B625=$E$15,$E$13,IF(B625&lt;$E$15,0,IF(MOD(B625-$E$15,$E$19)=0,$E$13,0)))),0)</f>
        <v>0</v>
      </c>
      <c r="F625" s="121"/>
      <c r="G625" s="119" t="str">
        <f t="shared" si="57"/>
        <v/>
      </c>
      <c r="H625" s="119" t="str">
        <f t="shared" si="58"/>
        <v/>
      </c>
      <c r="I625" s="122" t="str">
        <f t="shared" si="59"/>
        <v/>
      </c>
    </row>
    <row r="626" spans="2:9" ht="15.75" x14ac:dyDescent="0.25">
      <c r="B626" s="117" t="str">
        <f t="shared" si="60"/>
        <v/>
      </c>
      <c r="C626" s="118" t="str">
        <f t="shared" si="55"/>
        <v/>
      </c>
      <c r="D626" s="119" t="str">
        <f t="shared" si="56"/>
        <v/>
      </c>
      <c r="E626" s="120">
        <f>IFERROR(IF(I625-D626&lt;$E$13,0,IF(B626=$E$15,$E$13,IF(B626&lt;$E$15,0,IF(MOD(B626-$E$15,$E$19)=0,$E$13,0)))),0)</f>
        <v>0</v>
      </c>
      <c r="F626" s="121"/>
      <c r="G626" s="119" t="str">
        <f t="shared" si="57"/>
        <v/>
      </c>
      <c r="H626" s="119" t="str">
        <f t="shared" si="58"/>
        <v/>
      </c>
      <c r="I626" s="122" t="str">
        <f t="shared" si="59"/>
        <v/>
      </c>
    </row>
    <row r="627" spans="2:9" ht="15.75" x14ac:dyDescent="0.25">
      <c r="B627" s="117" t="str">
        <f t="shared" si="60"/>
        <v/>
      </c>
      <c r="C627" s="118" t="str">
        <f t="shared" si="55"/>
        <v/>
      </c>
      <c r="D627" s="119" t="str">
        <f t="shared" si="56"/>
        <v/>
      </c>
      <c r="E627" s="120">
        <f>IFERROR(IF(I626-D627&lt;$E$13,0,IF(B627=$E$15,$E$13,IF(B627&lt;$E$15,0,IF(MOD(B627-$E$15,$E$19)=0,$E$13,0)))),0)</f>
        <v>0</v>
      </c>
      <c r="F627" s="121"/>
      <c r="G627" s="119" t="str">
        <f t="shared" si="57"/>
        <v/>
      </c>
      <c r="H627" s="119" t="str">
        <f t="shared" si="58"/>
        <v/>
      </c>
      <c r="I627" s="122" t="str">
        <f t="shared" si="59"/>
        <v/>
      </c>
    </row>
    <row r="628" spans="2:9" ht="15.75" x14ac:dyDescent="0.25">
      <c r="B628" s="117" t="str">
        <f t="shared" si="60"/>
        <v/>
      </c>
      <c r="C628" s="118" t="str">
        <f t="shared" si="55"/>
        <v/>
      </c>
      <c r="D628" s="119" t="str">
        <f t="shared" si="56"/>
        <v/>
      </c>
      <c r="E628" s="120">
        <f>IFERROR(IF(I627-D628&lt;$E$13,0,IF(B628=$E$15,$E$13,IF(B628&lt;$E$15,0,IF(MOD(B628-$E$15,$E$19)=0,$E$13,0)))),0)</f>
        <v>0</v>
      </c>
      <c r="F628" s="121"/>
      <c r="G628" s="119" t="str">
        <f t="shared" si="57"/>
        <v/>
      </c>
      <c r="H628" s="119" t="str">
        <f t="shared" si="58"/>
        <v/>
      </c>
      <c r="I628" s="122" t="str">
        <f t="shared" si="59"/>
        <v/>
      </c>
    </row>
    <row r="629" spans="2:9" ht="15.75" x14ac:dyDescent="0.25">
      <c r="B629" s="117" t="str">
        <f t="shared" si="60"/>
        <v/>
      </c>
      <c r="C629" s="118" t="str">
        <f t="shared" si="55"/>
        <v/>
      </c>
      <c r="D629" s="119" t="str">
        <f t="shared" si="56"/>
        <v/>
      </c>
      <c r="E629" s="120">
        <f>IFERROR(IF(I628-D629&lt;$E$13,0,IF(B629=$E$15,$E$13,IF(B629&lt;$E$15,0,IF(MOD(B629-$E$15,$E$19)=0,$E$13,0)))),0)</f>
        <v>0</v>
      </c>
      <c r="F629" s="121"/>
      <c r="G629" s="119" t="str">
        <f t="shared" si="57"/>
        <v/>
      </c>
      <c r="H629" s="119" t="str">
        <f t="shared" si="58"/>
        <v/>
      </c>
      <c r="I629" s="122" t="str">
        <f t="shared" si="59"/>
        <v/>
      </c>
    </row>
    <row r="630" spans="2:9" ht="15.75" x14ac:dyDescent="0.25">
      <c r="B630" s="117" t="str">
        <f t="shared" si="60"/>
        <v/>
      </c>
      <c r="C630" s="118" t="str">
        <f t="shared" si="55"/>
        <v/>
      </c>
      <c r="D630" s="119" t="str">
        <f t="shared" si="56"/>
        <v/>
      </c>
      <c r="E630" s="120">
        <f>IFERROR(IF(I629-D630&lt;$E$13,0,IF(B630=$E$15,$E$13,IF(B630&lt;$E$15,0,IF(MOD(B630-$E$15,$E$19)=0,$E$13,0)))),0)</f>
        <v>0</v>
      </c>
      <c r="F630" s="121"/>
      <c r="G630" s="119" t="str">
        <f t="shared" si="57"/>
        <v/>
      </c>
      <c r="H630" s="119" t="str">
        <f t="shared" si="58"/>
        <v/>
      </c>
      <c r="I630" s="122" t="str">
        <f t="shared" si="59"/>
        <v/>
      </c>
    </row>
    <row r="631" spans="2:9" ht="15.75" x14ac:dyDescent="0.25">
      <c r="B631" s="117" t="str">
        <f t="shared" si="60"/>
        <v/>
      </c>
      <c r="C631" s="118" t="str">
        <f t="shared" si="55"/>
        <v/>
      </c>
      <c r="D631" s="119" t="str">
        <f t="shared" si="56"/>
        <v/>
      </c>
      <c r="E631" s="120">
        <f>IFERROR(IF(I630-D631&lt;$E$13,0,IF(B631=$E$15,$E$13,IF(B631&lt;$E$15,0,IF(MOD(B631-$E$15,$E$19)=0,$E$13,0)))),0)</f>
        <v>0</v>
      </c>
      <c r="F631" s="121"/>
      <c r="G631" s="119" t="str">
        <f t="shared" si="57"/>
        <v/>
      </c>
      <c r="H631" s="119" t="str">
        <f t="shared" si="58"/>
        <v/>
      </c>
      <c r="I631" s="122" t="str">
        <f t="shared" si="59"/>
        <v/>
      </c>
    </row>
    <row r="632" spans="2:9" ht="15.75" x14ac:dyDescent="0.25">
      <c r="B632" s="117" t="str">
        <f t="shared" si="60"/>
        <v/>
      </c>
      <c r="C632" s="118" t="str">
        <f t="shared" si="55"/>
        <v/>
      </c>
      <c r="D632" s="119" t="str">
        <f t="shared" si="56"/>
        <v/>
      </c>
      <c r="E632" s="120">
        <f>IFERROR(IF(I631-D632&lt;$E$13,0,IF(B632=$E$15,$E$13,IF(B632&lt;$E$15,0,IF(MOD(B632-$E$15,$E$19)=0,$E$13,0)))),0)</f>
        <v>0</v>
      </c>
      <c r="F632" s="121"/>
      <c r="G632" s="119" t="str">
        <f t="shared" si="57"/>
        <v/>
      </c>
      <c r="H632" s="119" t="str">
        <f t="shared" si="58"/>
        <v/>
      </c>
      <c r="I632" s="122" t="str">
        <f t="shared" si="59"/>
        <v/>
      </c>
    </row>
    <row r="633" spans="2:9" ht="15.75" x14ac:dyDescent="0.25">
      <c r="B633" s="117" t="str">
        <f t="shared" si="60"/>
        <v/>
      </c>
      <c r="C633" s="118" t="str">
        <f t="shared" si="55"/>
        <v/>
      </c>
      <c r="D633" s="119" t="str">
        <f t="shared" si="56"/>
        <v/>
      </c>
      <c r="E633" s="120">
        <f>IFERROR(IF(I632-D633&lt;$E$13,0,IF(B633=$E$15,$E$13,IF(B633&lt;$E$15,0,IF(MOD(B633-$E$15,$E$19)=0,$E$13,0)))),0)</f>
        <v>0</v>
      </c>
      <c r="F633" s="121"/>
      <c r="G633" s="119" t="str">
        <f t="shared" si="57"/>
        <v/>
      </c>
      <c r="H633" s="119" t="str">
        <f t="shared" si="58"/>
        <v/>
      </c>
      <c r="I633" s="122" t="str">
        <f t="shared" si="59"/>
        <v/>
      </c>
    </row>
    <row r="634" spans="2:9" ht="15.75" x14ac:dyDescent="0.25">
      <c r="B634" s="117" t="str">
        <f t="shared" si="60"/>
        <v/>
      </c>
      <c r="C634" s="118" t="str">
        <f t="shared" si="55"/>
        <v/>
      </c>
      <c r="D634" s="119" t="str">
        <f t="shared" si="56"/>
        <v/>
      </c>
      <c r="E634" s="120">
        <f>IFERROR(IF(I633-D634&lt;$E$13,0,IF(B634=$E$15,$E$13,IF(B634&lt;$E$15,0,IF(MOD(B634-$E$15,$E$19)=0,$E$13,0)))),0)</f>
        <v>0</v>
      </c>
      <c r="F634" s="121"/>
      <c r="G634" s="119" t="str">
        <f t="shared" si="57"/>
        <v/>
      </c>
      <c r="H634" s="119" t="str">
        <f t="shared" si="58"/>
        <v/>
      </c>
      <c r="I634" s="122" t="str">
        <f t="shared" si="59"/>
        <v/>
      </c>
    </row>
    <row r="635" spans="2:9" ht="15.75" x14ac:dyDescent="0.25">
      <c r="B635" s="117" t="str">
        <f t="shared" si="60"/>
        <v/>
      </c>
      <c r="C635" s="118" t="str">
        <f t="shared" si="55"/>
        <v/>
      </c>
      <c r="D635" s="119" t="str">
        <f t="shared" si="56"/>
        <v/>
      </c>
      <c r="E635" s="120">
        <f>IFERROR(IF(I634-D635&lt;$E$13,0,IF(B635=$E$15,$E$13,IF(B635&lt;$E$15,0,IF(MOD(B635-$E$15,$E$19)=0,$E$13,0)))),0)</f>
        <v>0</v>
      </c>
      <c r="F635" s="121"/>
      <c r="G635" s="119" t="str">
        <f t="shared" si="57"/>
        <v/>
      </c>
      <c r="H635" s="119" t="str">
        <f t="shared" si="58"/>
        <v/>
      </c>
      <c r="I635" s="122" t="str">
        <f t="shared" si="59"/>
        <v/>
      </c>
    </row>
    <row r="636" spans="2:9" ht="15.75" x14ac:dyDescent="0.25">
      <c r="B636" s="117" t="str">
        <f t="shared" si="60"/>
        <v/>
      </c>
      <c r="C636" s="118" t="str">
        <f t="shared" si="55"/>
        <v/>
      </c>
      <c r="D636" s="119" t="str">
        <f t="shared" si="56"/>
        <v/>
      </c>
      <c r="E636" s="120">
        <f>IFERROR(IF(I635-D636&lt;$E$13,0,IF(B636=$E$15,$E$13,IF(B636&lt;$E$15,0,IF(MOD(B636-$E$15,$E$19)=0,$E$13,0)))),0)</f>
        <v>0</v>
      </c>
      <c r="F636" s="121"/>
      <c r="G636" s="119" t="str">
        <f t="shared" si="57"/>
        <v/>
      </c>
      <c r="H636" s="119" t="str">
        <f t="shared" si="58"/>
        <v/>
      </c>
      <c r="I636" s="122" t="str">
        <f t="shared" si="59"/>
        <v/>
      </c>
    </row>
    <row r="637" spans="2:9" ht="15.75" x14ac:dyDescent="0.25">
      <c r="B637" s="117" t="str">
        <f t="shared" si="60"/>
        <v/>
      </c>
      <c r="C637" s="118" t="str">
        <f t="shared" si="55"/>
        <v/>
      </c>
      <c r="D637" s="119" t="str">
        <f t="shared" si="56"/>
        <v/>
      </c>
      <c r="E637" s="120">
        <f>IFERROR(IF(I636-D637&lt;$E$13,0,IF(B637=$E$15,$E$13,IF(B637&lt;$E$15,0,IF(MOD(B637-$E$15,$E$19)=0,$E$13,0)))),0)</f>
        <v>0</v>
      </c>
      <c r="F637" s="121"/>
      <c r="G637" s="119" t="str">
        <f t="shared" si="57"/>
        <v/>
      </c>
      <c r="H637" s="119" t="str">
        <f t="shared" si="58"/>
        <v/>
      </c>
      <c r="I637" s="122" t="str">
        <f t="shared" si="59"/>
        <v/>
      </c>
    </row>
    <row r="638" spans="2:9" ht="15.75" x14ac:dyDescent="0.25">
      <c r="B638" s="117" t="str">
        <f t="shared" si="60"/>
        <v/>
      </c>
      <c r="C638" s="118" t="str">
        <f t="shared" si="55"/>
        <v/>
      </c>
      <c r="D638" s="119" t="str">
        <f t="shared" si="56"/>
        <v/>
      </c>
      <c r="E638" s="120">
        <f>IFERROR(IF(I637-D638&lt;$E$13,0,IF(B638=$E$15,$E$13,IF(B638&lt;$E$15,0,IF(MOD(B638-$E$15,$E$19)=0,$E$13,0)))),0)</f>
        <v>0</v>
      </c>
      <c r="F638" s="121"/>
      <c r="G638" s="119" t="str">
        <f t="shared" si="57"/>
        <v/>
      </c>
      <c r="H638" s="119" t="str">
        <f t="shared" si="58"/>
        <v/>
      </c>
      <c r="I638" s="122" t="str">
        <f t="shared" si="59"/>
        <v/>
      </c>
    </row>
    <row r="639" spans="2:9" ht="15.75" x14ac:dyDescent="0.25">
      <c r="B639" s="117" t="str">
        <f t="shared" si="60"/>
        <v/>
      </c>
      <c r="C639" s="118" t="str">
        <f t="shared" si="55"/>
        <v/>
      </c>
      <c r="D639" s="119" t="str">
        <f t="shared" si="56"/>
        <v/>
      </c>
      <c r="E639" s="120">
        <f>IFERROR(IF(I638-D639&lt;$E$13,0,IF(B639=$E$15,$E$13,IF(B639&lt;$E$15,0,IF(MOD(B639-$E$15,$E$19)=0,$E$13,0)))),0)</f>
        <v>0</v>
      </c>
      <c r="F639" s="121"/>
      <c r="G639" s="119" t="str">
        <f t="shared" si="57"/>
        <v/>
      </c>
      <c r="H639" s="119" t="str">
        <f t="shared" si="58"/>
        <v/>
      </c>
      <c r="I639" s="122" t="str">
        <f t="shared" si="59"/>
        <v/>
      </c>
    </row>
    <row r="640" spans="2:9" ht="15.75" x14ac:dyDescent="0.25">
      <c r="B640" s="117" t="str">
        <f t="shared" si="60"/>
        <v/>
      </c>
      <c r="C640" s="118" t="str">
        <f t="shared" si="55"/>
        <v/>
      </c>
      <c r="D640" s="119" t="str">
        <f t="shared" si="56"/>
        <v/>
      </c>
      <c r="E640" s="120">
        <f>IFERROR(IF(I639-D640&lt;$E$13,0,IF(B640=$E$15,$E$13,IF(B640&lt;$E$15,0,IF(MOD(B640-$E$15,$E$19)=0,$E$13,0)))),0)</f>
        <v>0</v>
      </c>
      <c r="F640" s="121"/>
      <c r="G640" s="119" t="str">
        <f t="shared" si="57"/>
        <v/>
      </c>
      <c r="H640" s="119" t="str">
        <f t="shared" si="58"/>
        <v/>
      </c>
      <c r="I640" s="122" t="str">
        <f t="shared" si="59"/>
        <v/>
      </c>
    </row>
    <row r="641" spans="2:9" ht="15.75" x14ac:dyDescent="0.25">
      <c r="B641" s="117" t="str">
        <f t="shared" si="60"/>
        <v/>
      </c>
      <c r="C641" s="118" t="str">
        <f t="shared" si="55"/>
        <v/>
      </c>
      <c r="D641" s="119" t="str">
        <f t="shared" si="56"/>
        <v/>
      </c>
      <c r="E641" s="120">
        <f>IFERROR(IF(I640-D641&lt;$E$13,0,IF(B641=$E$15,$E$13,IF(B641&lt;$E$15,0,IF(MOD(B641-$E$15,$E$19)=0,$E$13,0)))),0)</f>
        <v>0</v>
      </c>
      <c r="F641" s="121"/>
      <c r="G641" s="119" t="str">
        <f t="shared" si="57"/>
        <v/>
      </c>
      <c r="H641" s="119" t="str">
        <f t="shared" si="58"/>
        <v/>
      </c>
      <c r="I641" s="122" t="str">
        <f t="shared" si="59"/>
        <v/>
      </c>
    </row>
    <row r="642" spans="2:9" ht="15.75" x14ac:dyDescent="0.25">
      <c r="B642" s="117" t="str">
        <f t="shared" si="60"/>
        <v/>
      </c>
      <c r="C642" s="118" t="str">
        <f t="shared" si="55"/>
        <v/>
      </c>
      <c r="D642" s="119" t="str">
        <f t="shared" si="56"/>
        <v/>
      </c>
      <c r="E642" s="120">
        <f>IFERROR(IF(I641-D642&lt;$E$13,0,IF(B642=$E$15,$E$13,IF(B642&lt;$E$15,0,IF(MOD(B642-$E$15,$E$19)=0,$E$13,0)))),0)</f>
        <v>0</v>
      </c>
      <c r="F642" s="121"/>
      <c r="G642" s="119" t="str">
        <f t="shared" si="57"/>
        <v/>
      </c>
      <c r="H642" s="119" t="str">
        <f t="shared" si="58"/>
        <v/>
      </c>
      <c r="I642" s="122" t="str">
        <f t="shared" si="59"/>
        <v/>
      </c>
    </row>
    <row r="643" spans="2:9" ht="15.75" x14ac:dyDescent="0.25">
      <c r="B643" s="117" t="str">
        <f t="shared" si="60"/>
        <v/>
      </c>
      <c r="C643" s="118" t="str">
        <f t="shared" si="55"/>
        <v/>
      </c>
      <c r="D643" s="119" t="str">
        <f t="shared" si="56"/>
        <v/>
      </c>
      <c r="E643" s="120">
        <f>IFERROR(IF(I642-D643&lt;$E$13,0,IF(B643=$E$15,$E$13,IF(B643&lt;$E$15,0,IF(MOD(B643-$E$15,$E$19)=0,$E$13,0)))),0)</f>
        <v>0</v>
      </c>
      <c r="F643" s="121"/>
      <c r="G643" s="119" t="str">
        <f t="shared" si="57"/>
        <v/>
      </c>
      <c r="H643" s="119" t="str">
        <f t="shared" si="58"/>
        <v/>
      </c>
      <c r="I643" s="122" t="str">
        <f t="shared" si="59"/>
        <v/>
      </c>
    </row>
    <row r="644" spans="2:9" ht="15.75" x14ac:dyDescent="0.25">
      <c r="B644" s="117" t="str">
        <f t="shared" si="60"/>
        <v/>
      </c>
      <c r="C644" s="118" t="str">
        <f t="shared" si="55"/>
        <v/>
      </c>
      <c r="D644" s="119" t="str">
        <f t="shared" si="56"/>
        <v/>
      </c>
      <c r="E644" s="120">
        <f>IFERROR(IF(I643-D644&lt;$E$13,0,IF(B644=$E$15,$E$13,IF(B644&lt;$E$15,0,IF(MOD(B644-$E$15,$E$19)=0,$E$13,0)))),0)</f>
        <v>0</v>
      </c>
      <c r="F644" s="121"/>
      <c r="G644" s="119" t="str">
        <f t="shared" si="57"/>
        <v/>
      </c>
      <c r="H644" s="119" t="str">
        <f t="shared" si="58"/>
        <v/>
      </c>
      <c r="I644" s="122" t="str">
        <f t="shared" si="59"/>
        <v/>
      </c>
    </row>
    <row r="645" spans="2:9" ht="15.75" x14ac:dyDescent="0.25">
      <c r="B645" s="117" t="str">
        <f t="shared" si="60"/>
        <v/>
      </c>
      <c r="C645" s="118" t="str">
        <f t="shared" si="55"/>
        <v/>
      </c>
      <c r="D645" s="119" t="str">
        <f t="shared" si="56"/>
        <v/>
      </c>
      <c r="E645" s="120">
        <f>IFERROR(IF(I644-D645&lt;$E$13,0,IF(B645=$E$15,$E$13,IF(B645&lt;$E$15,0,IF(MOD(B645-$E$15,$E$19)=0,$E$13,0)))),0)</f>
        <v>0</v>
      </c>
      <c r="F645" s="121"/>
      <c r="G645" s="119" t="str">
        <f t="shared" si="57"/>
        <v/>
      </c>
      <c r="H645" s="119" t="str">
        <f t="shared" si="58"/>
        <v/>
      </c>
      <c r="I645" s="122" t="str">
        <f t="shared" si="59"/>
        <v/>
      </c>
    </row>
    <row r="646" spans="2:9" ht="15.75" x14ac:dyDescent="0.25">
      <c r="B646" s="117" t="str">
        <f t="shared" si="60"/>
        <v/>
      </c>
      <c r="C646" s="118" t="str">
        <f t="shared" si="55"/>
        <v/>
      </c>
      <c r="D646" s="119" t="str">
        <f t="shared" si="56"/>
        <v/>
      </c>
      <c r="E646" s="120">
        <f>IFERROR(IF(I645-D646&lt;$E$13,0,IF(B646=$E$15,$E$13,IF(B646&lt;$E$15,0,IF(MOD(B646-$E$15,$E$19)=0,$E$13,0)))),0)</f>
        <v>0</v>
      </c>
      <c r="F646" s="121"/>
      <c r="G646" s="119" t="str">
        <f t="shared" si="57"/>
        <v/>
      </c>
      <c r="H646" s="119" t="str">
        <f t="shared" si="58"/>
        <v/>
      </c>
      <c r="I646" s="122" t="str">
        <f t="shared" si="59"/>
        <v/>
      </c>
    </row>
    <row r="647" spans="2:9" ht="15.75" x14ac:dyDescent="0.25">
      <c r="B647" s="117" t="str">
        <f t="shared" si="60"/>
        <v/>
      </c>
      <c r="C647" s="118" t="str">
        <f t="shared" si="55"/>
        <v/>
      </c>
      <c r="D647" s="119" t="str">
        <f t="shared" si="56"/>
        <v/>
      </c>
      <c r="E647" s="120">
        <f>IFERROR(IF(I646-D647&lt;$E$13,0,IF(B647=$E$15,$E$13,IF(B647&lt;$E$15,0,IF(MOD(B647-$E$15,$E$19)=0,$E$13,0)))),0)</f>
        <v>0</v>
      </c>
      <c r="F647" s="121"/>
      <c r="G647" s="119" t="str">
        <f t="shared" si="57"/>
        <v/>
      </c>
      <c r="H647" s="119" t="str">
        <f t="shared" si="58"/>
        <v/>
      </c>
      <c r="I647" s="122" t="str">
        <f t="shared" si="59"/>
        <v/>
      </c>
    </row>
    <row r="648" spans="2:9" ht="15.75" x14ac:dyDescent="0.25">
      <c r="B648" s="117" t="str">
        <f t="shared" si="60"/>
        <v/>
      </c>
      <c r="C648" s="118" t="str">
        <f t="shared" si="55"/>
        <v/>
      </c>
      <c r="D648" s="119" t="str">
        <f t="shared" si="56"/>
        <v/>
      </c>
      <c r="E648" s="120">
        <f>IFERROR(IF(I647-D648&lt;$E$13,0,IF(B648=$E$15,$E$13,IF(B648&lt;$E$15,0,IF(MOD(B648-$E$15,$E$19)=0,$E$13,0)))),0)</f>
        <v>0</v>
      </c>
      <c r="F648" s="121"/>
      <c r="G648" s="119" t="str">
        <f t="shared" si="57"/>
        <v/>
      </c>
      <c r="H648" s="119" t="str">
        <f t="shared" si="58"/>
        <v/>
      </c>
      <c r="I648" s="122" t="str">
        <f t="shared" si="59"/>
        <v/>
      </c>
    </row>
    <row r="649" spans="2:9" ht="15.75" x14ac:dyDescent="0.25">
      <c r="B649" s="117" t="str">
        <f t="shared" si="60"/>
        <v/>
      </c>
      <c r="C649" s="118" t="str">
        <f t="shared" si="55"/>
        <v/>
      </c>
      <c r="D649" s="119" t="str">
        <f t="shared" si="56"/>
        <v/>
      </c>
      <c r="E649" s="120">
        <f>IFERROR(IF(I648-D649&lt;$E$13,0,IF(B649=$E$15,$E$13,IF(B649&lt;$E$15,0,IF(MOD(B649-$E$15,$E$19)=0,$E$13,0)))),0)</f>
        <v>0</v>
      </c>
      <c r="F649" s="121"/>
      <c r="G649" s="119" t="str">
        <f t="shared" si="57"/>
        <v/>
      </c>
      <c r="H649" s="119" t="str">
        <f t="shared" si="58"/>
        <v/>
      </c>
      <c r="I649" s="122" t="str">
        <f t="shared" si="59"/>
        <v/>
      </c>
    </row>
    <row r="650" spans="2:9" ht="15.75" x14ac:dyDescent="0.25">
      <c r="B650" s="117" t="str">
        <f t="shared" si="60"/>
        <v/>
      </c>
      <c r="C650" s="118" t="str">
        <f t="shared" si="55"/>
        <v/>
      </c>
      <c r="D650" s="119" t="str">
        <f t="shared" si="56"/>
        <v/>
      </c>
      <c r="E650" s="120">
        <f>IFERROR(IF(I649-D650&lt;$E$13,0,IF(B650=$E$15,$E$13,IF(B650&lt;$E$15,0,IF(MOD(B650-$E$15,$E$19)=0,$E$13,0)))),0)</f>
        <v>0</v>
      </c>
      <c r="F650" s="121"/>
      <c r="G650" s="119" t="str">
        <f t="shared" si="57"/>
        <v/>
      </c>
      <c r="H650" s="119" t="str">
        <f t="shared" si="58"/>
        <v/>
      </c>
      <c r="I650" s="122" t="str">
        <f t="shared" si="59"/>
        <v/>
      </c>
    </row>
    <row r="651" spans="2:9" ht="15.75" x14ac:dyDescent="0.25">
      <c r="B651" s="117" t="str">
        <f t="shared" si="60"/>
        <v/>
      </c>
      <c r="C651" s="118" t="str">
        <f t="shared" si="55"/>
        <v/>
      </c>
      <c r="D651" s="119" t="str">
        <f t="shared" si="56"/>
        <v/>
      </c>
      <c r="E651" s="120">
        <f>IFERROR(IF(I650-D651&lt;$E$13,0,IF(B651=$E$15,$E$13,IF(B651&lt;$E$15,0,IF(MOD(B651-$E$15,$E$19)=0,$E$13,0)))),0)</f>
        <v>0</v>
      </c>
      <c r="F651" s="121"/>
      <c r="G651" s="119" t="str">
        <f t="shared" si="57"/>
        <v/>
      </c>
      <c r="H651" s="119" t="str">
        <f t="shared" si="58"/>
        <v/>
      </c>
      <c r="I651" s="122" t="str">
        <f t="shared" si="59"/>
        <v/>
      </c>
    </row>
    <row r="652" spans="2:9" ht="15.75" x14ac:dyDescent="0.25">
      <c r="B652" s="117" t="str">
        <f t="shared" si="60"/>
        <v/>
      </c>
      <c r="C652" s="118" t="str">
        <f t="shared" si="55"/>
        <v/>
      </c>
      <c r="D652" s="119" t="str">
        <f t="shared" si="56"/>
        <v/>
      </c>
      <c r="E652" s="120">
        <f>IFERROR(IF(I651-D652&lt;$E$13,0,IF(B652=$E$15,$E$13,IF(B652&lt;$E$15,0,IF(MOD(B652-$E$15,$E$19)=0,$E$13,0)))),0)</f>
        <v>0</v>
      </c>
      <c r="F652" s="121"/>
      <c r="G652" s="119" t="str">
        <f t="shared" si="57"/>
        <v/>
      </c>
      <c r="H652" s="119" t="str">
        <f t="shared" si="58"/>
        <v/>
      </c>
      <c r="I652" s="122" t="str">
        <f t="shared" si="59"/>
        <v/>
      </c>
    </row>
    <row r="653" spans="2:9" ht="15.75" x14ac:dyDescent="0.25">
      <c r="B653" s="117" t="str">
        <f t="shared" si="60"/>
        <v/>
      </c>
      <c r="C653" s="118" t="str">
        <f t="shared" si="55"/>
        <v/>
      </c>
      <c r="D653" s="119" t="str">
        <f t="shared" si="56"/>
        <v/>
      </c>
      <c r="E653" s="120">
        <f>IFERROR(IF(I652-D653&lt;$E$13,0,IF(B653=$E$15,$E$13,IF(B653&lt;$E$15,0,IF(MOD(B653-$E$15,$E$19)=0,$E$13,0)))),0)</f>
        <v>0</v>
      </c>
      <c r="F653" s="121"/>
      <c r="G653" s="119" t="str">
        <f t="shared" si="57"/>
        <v/>
      </c>
      <c r="H653" s="119" t="str">
        <f t="shared" si="58"/>
        <v/>
      </c>
      <c r="I653" s="122" t="str">
        <f t="shared" si="59"/>
        <v/>
      </c>
    </row>
    <row r="654" spans="2:9" ht="15.75" x14ac:dyDescent="0.25">
      <c r="B654" s="117" t="str">
        <f t="shared" si="60"/>
        <v/>
      </c>
      <c r="C654" s="118" t="str">
        <f t="shared" si="55"/>
        <v/>
      </c>
      <c r="D654" s="119" t="str">
        <f t="shared" si="56"/>
        <v/>
      </c>
      <c r="E654" s="120">
        <f>IFERROR(IF(I653-D654&lt;$E$13,0,IF(B654=$E$15,$E$13,IF(B654&lt;$E$15,0,IF(MOD(B654-$E$15,$E$19)=0,$E$13,0)))),0)</f>
        <v>0</v>
      </c>
      <c r="F654" s="121"/>
      <c r="G654" s="119" t="str">
        <f t="shared" si="57"/>
        <v/>
      </c>
      <c r="H654" s="119" t="str">
        <f t="shared" si="58"/>
        <v/>
      </c>
      <c r="I654" s="122" t="str">
        <f t="shared" si="59"/>
        <v/>
      </c>
    </row>
    <row r="655" spans="2:9" ht="15.75" x14ac:dyDescent="0.25">
      <c r="B655" s="117" t="str">
        <f t="shared" si="60"/>
        <v/>
      </c>
      <c r="C655" s="118" t="str">
        <f t="shared" si="55"/>
        <v/>
      </c>
      <c r="D655" s="119" t="str">
        <f t="shared" si="56"/>
        <v/>
      </c>
      <c r="E655" s="120">
        <f>IFERROR(IF(I654-D655&lt;$E$13,0,IF(B655=$E$15,$E$13,IF(B655&lt;$E$15,0,IF(MOD(B655-$E$15,$E$19)=0,$E$13,0)))),0)</f>
        <v>0</v>
      </c>
      <c r="F655" s="121"/>
      <c r="G655" s="119" t="str">
        <f t="shared" si="57"/>
        <v/>
      </c>
      <c r="H655" s="119" t="str">
        <f t="shared" si="58"/>
        <v/>
      </c>
      <c r="I655" s="122" t="str">
        <f t="shared" si="59"/>
        <v/>
      </c>
    </row>
    <row r="656" spans="2:9" ht="15.75" x14ac:dyDescent="0.25">
      <c r="B656" s="117" t="str">
        <f t="shared" si="60"/>
        <v/>
      </c>
      <c r="C656" s="118" t="str">
        <f t="shared" si="55"/>
        <v/>
      </c>
      <c r="D656" s="119" t="str">
        <f t="shared" si="56"/>
        <v/>
      </c>
      <c r="E656" s="120">
        <f>IFERROR(IF(I655-D656&lt;$E$13,0,IF(B656=$E$15,$E$13,IF(B656&lt;$E$15,0,IF(MOD(B656-$E$15,$E$19)=0,$E$13,0)))),0)</f>
        <v>0</v>
      </c>
      <c r="F656" s="121"/>
      <c r="G656" s="119" t="str">
        <f t="shared" si="57"/>
        <v/>
      </c>
      <c r="H656" s="119" t="str">
        <f t="shared" si="58"/>
        <v/>
      </c>
      <c r="I656" s="122" t="str">
        <f t="shared" si="59"/>
        <v/>
      </c>
    </row>
    <row r="657" spans="2:9" ht="15.75" x14ac:dyDescent="0.25">
      <c r="B657" s="117" t="str">
        <f t="shared" si="60"/>
        <v/>
      </c>
      <c r="C657" s="118" t="str">
        <f t="shared" si="55"/>
        <v/>
      </c>
      <c r="D657" s="119" t="str">
        <f t="shared" si="56"/>
        <v/>
      </c>
      <c r="E657" s="120">
        <f>IFERROR(IF(I656-D657&lt;$E$13,0,IF(B657=$E$15,$E$13,IF(B657&lt;$E$15,0,IF(MOD(B657-$E$15,$E$19)=0,$E$13,0)))),0)</f>
        <v>0</v>
      </c>
      <c r="F657" s="121"/>
      <c r="G657" s="119" t="str">
        <f t="shared" si="57"/>
        <v/>
      </c>
      <c r="H657" s="119" t="str">
        <f t="shared" si="58"/>
        <v/>
      </c>
      <c r="I657" s="122" t="str">
        <f t="shared" si="59"/>
        <v/>
      </c>
    </row>
    <row r="658" spans="2:9" ht="15.75" x14ac:dyDescent="0.25">
      <c r="B658" s="117" t="str">
        <f t="shared" si="60"/>
        <v/>
      </c>
      <c r="C658" s="118" t="str">
        <f t="shared" si="55"/>
        <v/>
      </c>
      <c r="D658" s="119" t="str">
        <f t="shared" si="56"/>
        <v/>
      </c>
      <c r="E658" s="120">
        <f>IFERROR(IF(I657-D658&lt;$E$13,0,IF(B658=$E$15,$E$13,IF(B658&lt;$E$15,0,IF(MOD(B658-$E$15,$E$19)=0,$E$13,0)))),0)</f>
        <v>0</v>
      </c>
      <c r="F658" s="121"/>
      <c r="G658" s="119" t="str">
        <f t="shared" si="57"/>
        <v/>
      </c>
      <c r="H658" s="119" t="str">
        <f t="shared" si="58"/>
        <v/>
      </c>
      <c r="I658" s="122" t="str">
        <f t="shared" si="59"/>
        <v/>
      </c>
    </row>
    <row r="659" spans="2:9" ht="15.75" x14ac:dyDescent="0.25">
      <c r="B659" s="117" t="str">
        <f t="shared" si="60"/>
        <v/>
      </c>
      <c r="C659" s="118" t="str">
        <f t="shared" si="55"/>
        <v/>
      </c>
      <c r="D659" s="119" t="str">
        <f t="shared" si="56"/>
        <v/>
      </c>
      <c r="E659" s="120">
        <f>IFERROR(IF(I658-D659&lt;$E$13,0,IF(B659=$E$15,$E$13,IF(B659&lt;$E$15,0,IF(MOD(B659-$E$15,$E$19)=0,$E$13,0)))),0)</f>
        <v>0</v>
      </c>
      <c r="F659" s="121"/>
      <c r="G659" s="119" t="str">
        <f t="shared" si="57"/>
        <v/>
      </c>
      <c r="H659" s="119" t="str">
        <f t="shared" si="58"/>
        <v/>
      </c>
      <c r="I659" s="122" t="str">
        <f t="shared" si="59"/>
        <v/>
      </c>
    </row>
    <row r="660" spans="2:9" ht="15.75" x14ac:dyDescent="0.25">
      <c r="B660" s="117" t="str">
        <f t="shared" si="60"/>
        <v/>
      </c>
      <c r="C660" s="118" t="str">
        <f t="shared" si="55"/>
        <v/>
      </c>
      <c r="D660" s="119" t="str">
        <f t="shared" si="56"/>
        <v/>
      </c>
      <c r="E660" s="120">
        <f>IFERROR(IF(I659-D660&lt;$E$13,0,IF(B660=$E$15,$E$13,IF(B660&lt;$E$15,0,IF(MOD(B660-$E$15,$E$19)=0,$E$13,0)))),0)</f>
        <v>0</v>
      </c>
      <c r="F660" s="121"/>
      <c r="G660" s="119" t="str">
        <f t="shared" si="57"/>
        <v/>
      </c>
      <c r="H660" s="119" t="str">
        <f t="shared" si="58"/>
        <v/>
      </c>
      <c r="I660" s="122" t="str">
        <f t="shared" si="59"/>
        <v/>
      </c>
    </row>
    <row r="661" spans="2:9" ht="15.75" x14ac:dyDescent="0.25">
      <c r="B661" s="117" t="str">
        <f t="shared" si="60"/>
        <v/>
      </c>
      <c r="C661" s="118" t="str">
        <f t="shared" si="55"/>
        <v/>
      </c>
      <c r="D661" s="119" t="str">
        <f t="shared" si="56"/>
        <v/>
      </c>
      <c r="E661" s="120">
        <f>IFERROR(IF(I660-D661&lt;$E$13,0,IF(B661=$E$15,$E$13,IF(B661&lt;$E$15,0,IF(MOD(B661-$E$15,$E$19)=0,$E$13,0)))),0)</f>
        <v>0</v>
      </c>
      <c r="F661" s="121"/>
      <c r="G661" s="119" t="str">
        <f t="shared" si="57"/>
        <v/>
      </c>
      <c r="H661" s="119" t="str">
        <f t="shared" si="58"/>
        <v/>
      </c>
      <c r="I661" s="122" t="str">
        <f t="shared" si="59"/>
        <v/>
      </c>
    </row>
    <row r="662" spans="2:9" ht="15.75" x14ac:dyDescent="0.25">
      <c r="B662" s="117" t="str">
        <f t="shared" si="60"/>
        <v/>
      </c>
      <c r="C662" s="118" t="str">
        <f t="shared" si="55"/>
        <v/>
      </c>
      <c r="D662" s="119" t="str">
        <f t="shared" si="56"/>
        <v/>
      </c>
      <c r="E662" s="120">
        <f>IFERROR(IF(I661-D662&lt;$E$13,0,IF(B662=$E$15,$E$13,IF(B662&lt;$E$15,0,IF(MOD(B662-$E$15,$E$19)=0,$E$13,0)))),0)</f>
        <v>0</v>
      </c>
      <c r="F662" s="121"/>
      <c r="G662" s="119" t="str">
        <f t="shared" si="57"/>
        <v/>
      </c>
      <c r="H662" s="119" t="str">
        <f t="shared" si="58"/>
        <v/>
      </c>
      <c r="I662" s="122" t="str">
        <f t="shared" si="59"/>
        <v/>
      </c>
    </row>
    <row r="663" spans="2:9" ht="15.75" x14ac:dyDescent="0.25">
      <c r="B663" s="117" t="str">
        <f t="shared" si="60"/>
        <v/>
      </c>
      <c r="C663" s="118" t="str">
        <f t="shared" si="55"/>
        <v/>
      </c>
      <c r="D663" s="119" t="str">
        <f t="shared" si="56"/>
        <v/>
      </c>
      <c r="E663" s="120">
        <f>IFERROR(IF(I662-D663&lt;$E$13,0,IF(B663=$E$15,$E$13,IF(B663&lt;$E$15,0,IF(MOD(B663-$E$15,$E$19)=0,$E$13,0)))),0)</f>
        <v>0</v>
      </c>
      <c r="F663" s="121"/>
      <c r="G663" s="119" t="str">
        <f t="shared" si="57"/>
        <v/>
      </c>
      <c r="H663" s="119" t="str">
        <f t="shared" si="58"/>
        <v/>
      </c>
      <c r="I663" s="122" t="str">
        <f t="shared" si="59"/>
        <v/>
      </c>
    </row>
    <row r="664" spans="2:9" ht="15.75" x14ac:dyDescent="0.25">
      <c r="B664" s="117" t="str">
        <f t="shared" si="60"/>
        <v/>
      </c>
      <c r="C664" s="118" t="str">
        <f t="shared" si="55"/>
        <v/>
      </c>
      <c r="D664" s="119" t="str">
        <f t="shared" si="56"/>
        <v/>
      </c>
      <c r="E664" s="120">
        <f>IFERROR(IF(I663-D664&lt;$E$13,0,IF(B664=$E$15,$E$13,IF(B664&lt;$E$15,0,IF(MOD(B664-$E$15,$E$19)=0,$E$13,0)))),0)</f>
        <v>0</v>
      </c>
      <c r="F664" s="121"/>
      <c r="G664" s="119" t="str">
        <f t="shared" si="57"/>
        <v/>
      </c>
      <c r="H664" s="119" t="str">
        <f t="shared" si="58"/>
        <v/>
      </c>
      <c r="I664" s="122" t="str">
        <f t="shared" si="59"/>
        <v/>
      </c>
    </row>
    <row r="665" spans="2:9" ht="15.75" x14ac:dyDescent="0.25">
      <c r="B665" s="117" t="str">
        <f t="shared" si="60"/>
        <v/>
      </c>
      <c r="C665" s="118" t="str">
        <f t="shared" ref="C665:C728" si="61">IF(B665="","",IF(OR(payment_frequency="Weekly",payment_frequency="Bi-weekly",payment_frequency="Semi-monthly"),first_payment_date+B665*VLOOKUP(payment_frequency,periodic_table,2,0),EDATE(first_payment_date,B665*VLOOKUP(payment_frequency,periodic_table,2,0))))</f>
        <v/>
      </c>
      <c r="D665" s="119" t="str">
        <f t="shared" ref="D665:D728" si="62">IF(B665="","",IF(I664&lt;payment,I664*(1+rate),payment))</f>
        <v/>
      </c>
      <c r="E665" s="120">
        <f>IFERROR(IF(I664-D665&lt;$E$13,0,IF(B665=$E$15,$E$13,IF(B665&lt;$E$15,0,IF(MOD(B665-$E$15,$E$19)=0,$E$13,0)))),0)</f>
        <v>0</v>
      </c>
      <c r="F665" s="121"/>
      <c r="G665" s="119" t="str">
        <f t="shared" ref="G665:G728" si="63">IF(AND(payment_type=1,B665=1),0,IF(B665="","",I664*rate))</f>
        <v/>
      </c>
      <c r="H665" s="119" t="str">
        <f t="shared" si="58"/>
        <v/>
      </c>
      <c r="I665" s="122" t="str">
        <f t="shared" si="59"/>
        <v/>
      </c>
    </row>
    <row r="666" spans="2:9" ht="15.75" x14ac:dyDescent="0.25">
      <c r="B666" s="117" t="str">
        <f t="shared" si="60"/>
        <v/>
      </c>
      <c r="C666" s="118" t="str">
        <f t="shared" si="61"/>
        <v/>
      </c>
      <c r="D666" s="119" t="str">
        <f t="shared" si="62"/>
        <v/>
      </c>
      <c r="E666" s="120">
        <f>IFERROR(IF(I665-D666&lt;$E$13,0,IF(B666=$E$15,$E$13,IF(B666&lt;$E$15,0,IF(MOD(B666-$E$15,$E$19)=0,$E$13,0)))),0)</f>
        <v>0</v>
      </c>
      <c r="F666" s="121"/>
      <c r="G666" s="119" t="str">
        <f t="shared" si="63"/>
        <v/>
      </c>
      <c r="H666" s="119" t="str">
        <f t="shared" ref="H666:H729" si="64">IF(B666="","",D666-G666+E666+F666)</f>
        <v/>
      </c>
      <c r="I666" s="122" t="str">
        <f t="shared" ref="I666:I729" si="65">IFERROR(IF(H666&lt;=0,"",I665-H666),"")</f>
        <v/>
      </c>
    </row>
    <row r="667" spans="2:9" ht="15.75" x14ac:dyDescent="0.25">
      <c r="B667" s="117" t="str">
        <f t="shared" si="60"/>
        <v/>
      </c>
      <c r="C667" s="118" t="str">
        <f t="shared" si="61"/>
        <v/>
      </c>
      <c r="D667" s="119" t="str">
        <f t="shared" si="62"/>
        <v/>
      </c>
      <c r="E667" s="120">
        <f>IFERROR(IF(I666-D667&lt;$E$13,0,IF(B667=$E$15,$E$13,IF(B667&lt;$E$15,0,IF(MOD(B667-$E$15,$E$19)=0,$E$13,0)))),0)</f>
        <v>0</v>
      </c>
      <c r="F667" s="121"/>
      <c r="G667" s="119" t="str">
        <f t="shared" si="63"/>
        <v/>
      </c>
      <c r="H667" s="119" t="str">
        <f t="shared" si="64"/>
        <v/>
      </c>
      <c r="I667" s="122" t="str">
        <f t="shared" si="65"/>
        <v/>
      </c>
    </row>
    <row r="668" spans="2:9" ht="15.75" x14ac:dyDescent="0.25">
      <c r="B668" s="117" t="str">
        <f t="shared" si="60"/>
        <v/>
      </c>
      <c r="C668" s="118" t="str">
        <f t="shared" si="61"/>
        <v/>
      </c>
      <c r="D668" s="119" t="str">
        <f t="shared" si="62"/>
        <v/>
      </c>
      <c r="E668" s="120">
        <f>IFERROR(IF(I667-D668&lt;$E$13,0,IF(B668=$E$15,$E$13,IF(B668&lt;$E$15,0,IF(MOD(B668-$E$15,$E$19)=0,$E$13,0)))),0)</f>
        <v>0</v>
      </c>
      <c r="F668" s="121"/>
      <c r="G668" s="119" t="str">
        <f t="shared" si="63"/>
        <v/>
      </c>
      <c r="H668" s="119" t="str">
        <f t="shared" si="64"/>
        <v/>
      </c>
      <c r="I668" s="122" t="str">
        <f t="shared" si="65"/>
        <v/>
      </c>
    </row>
    <row r="669" spans="2:9" ht="15.75" x14ac:dyDescent="0.25">
      <c r="B669" s="117" t="str">
        <f t="shared" si="60"/>
        <v/>
      </c>
      <c r="C669" s="118" t="str">
        <f t="shared" si="61"/>
        <v/>
      </c>
      <c r="D669" s="119" t="str">
        <f t="shared" si="62"/>
        <v/>
      </c>
      <c r="E669" s="120">
        <f>IFERROR(IF(I668-D669&lt;$E$13,0,IF(B669=$E$15,$E$13,IF(B669&lt;$E$15,0,IF(MOD(B669-$E$15,$E$19)=0,$E$13,0)))),0)</f>
        <v>0</v>
      </c>
      <c r="F669" s="121"/>
      <c r="G669" s="119" t="str">
        <f t="shared" si="63"/>
        <v/>
      </c>
      <c r="H669" s="119" t="str">
        <f t="shared" si="64"/>
        <v/>
      </c>
      <c r="I669" s="122" t="str">
        <f t="shared" si="65"/>
        <v/>
      </c>
    </row>
    <row r="670" spans="2:9" ht="15.75" x14ac:dyDescent="0.25">
      <c r="B670" s="117" t="str">
        <f t="shared" si="60"/>
        <v/>
      </c>
      <c r="C670" s="118" t="str">
        <f t="shared" si="61"/>
        <v/>
      </c>
      <c r="D670" s="119" t="str">
        <f t="shared" si="62"/>
        <v/>
      </c>
      <c r="E670" s="120">
        <f>IFERROR(IF(I669-D670&lt;$E$13,0,IF(B670=$E$15,$E$13,IF(B670&lt;$E$15,0,IF(MOD(B670-$E$15,$E$19)=0,$E$13,0)))),0)</f>
        <v>0</v>
      </c>
      <c r="F670" s="121"/>
      <c r="G670" s="119" t="str">
        <f t="shared" si="63"/>
        <v/>
      </c>
      <c r="H670" s="119" t="str">
        <f t="shared" si="64"/>
        <v/>
      </c>
      <c r="I670" s="122" t="str">
        <f t="shared" si="65"/>
        <v/>
      </c>
    </row>
    <row r="671" spans="2:9" ht="15.75" x14ac:dyDescent="0.25">
      <c r="B671" s="117" t="str">
        <f t="shared" si="60"/>
        <v/>
      </c>
      <c r="C671" s="118" t="str">
        <f t="shared" si="61"/>
        <v/>
      </c>
      <c r="D671" s="119" t="str">
        <f t="shared" si="62"/>
        <v/>
      </c>
      <c r="E671" s="120">
        <f>IFERROR(IF(I670-D671&lt;$E$13,0,IF(B671=$E$15,$E$13,IF(B671&lt;$E$15,0,IF(MOD(B671-$E$15,$E$19)=0,$E$13,0)))),0)</f>
        <v>0</v>
      </c>
      <c r="F671" s="121"/>
      <c r="G671" s="119" t="str">
        <f t="shared" si="63"/>
        <v/>
      </c>
      <c r="H671" s="119" t="str">
        <f t="shared" si="64"/>
        <v/>
      </c>
      <c r="I671" s="122" t="str">
        <f t="shared" si="65"/>
        <v/>
      </c>
    </row>
    <row r="672" spans="2:9" ht="15.75" x14ac:dyDescent="0.25">
      <c r="B672" s="117" t="str">
        <f t="shared" si="60"/>
        <v/>
      </c>
      <c r="C672" s="118" t="str">
        <f t="shared" si="61"/>
        <v/>
      </c>
      <c r="D672" s="119" t="str">
        <f t="shared" si="62"/>
        <v/>
      </c>
      <c r="E672" s="120">
        <f>IFERROR(IF(I671-D672&lt;$E$13,0,IF(B672=$E$15,$E$13,IF(B672&lt;$E$15,0,IF(MOD(B672-$E$15,$E$19)=0,$E$13,0)))),0)</f>
        <v>0</v>
      </c>
      <c r="F672" s="121"/>
      <c r="G672" s="119" t="str">
        <f t="shared" si="63"/>
        <v/>
      </c>
      <c r="H672" s="119" t="str">
        <f t="shared" si="64"/>
        <v/>
      </c>
      <c r="I672" s="122" t="str">
        <f t="shared" si="65"/>
        <v/>
      </c>
    </row>
    <row r="673" spans="2:9" ht="15.75" x14ac:dyDescent="0.25">
      <c r="B673" s="117" t="str">
        <f t="shared" si="60"/>
        <v/>
      </c>
      <c r="C673" s="118" t="str">
        <f t="shared" si="61"/>
        <v/>
      </c>
      <c r="D673" s="119" t="str">
        <f t="shared" si="62"/>
        <v/>
      </c>
      <c r="E673" s="120">
        <f>IFERROR(IF(I672-D673&lt;$E$13,0,IF(B673=$E$15,$E$13,IF(B673&lt;$E$15,0,IF(MOD(B673-$E$15,$E$19)=0,$E$13,0)))),0)</f>
        <v>0</v>
      </c>
      <c r="F673" s="121"/>
      <c r="G673" s="119" t="str">
        <f t="shared" si="63"/>
        <v/>
      </c>
      <c r="H673" s="119" t="str">
        <f t="shared" si="64"/>
        <v/>
      </c>
      <c r="I673" s="122" t="str">
        <f t="shared" si="65"/>
        <v/>
      </c>
    </row>
    <row r="674" spans="2:9" ht="15.75" x14ac:dyDescent="0.25">
      <c r="B674" s="117" t="str">
        <f t="shared" si="60"/>
        <v/>
      </c>
      <c r="C674" s="118" t="str">
        <f t="shared" si="61"/>
        <v/>
      </c>
      <c r="D674" s="119" t="str">
        <f t="shared" si="62"/>
        <v/>
      </c>
      <c r="E674" s="120">
        <f>IFERROR(IF(I673-D674&lt;$E$13,0,IF(B674=$E$15,$E$13,IF(B674&lt;$E$15,0,IF(MOD(B674-$E$15,$E$19)=0,$E$13,0)))),0)</f>
        <v>0</v>
      </c>
      <c r="F674" s="121"/>
      <c r="G674" s="119" t="str">
        <f t="shared" si="63"/>
        <v/>
      </c>
      <c r="H674" s="119" t="str">
        <f t="shared" si="64"/>
        <v/>
      </c>
      <c r="I674" s="122" t="str">
        <f t="shared" si="65"/>
        <v/>
      </c>
    </row>
    <row r="675" spans="2:9" ht="15.75" x14ac:dyDescent="0.25">
      <c r="B675" s="117" t="str">
        <f t="shared" si="60"/>
        <v/>
      </c>
      <c r="C675" s="118" t="str">
        <f t="shared" si="61"/>
        <v/>
      </c>
      <c r="D675" s="119" t="str">
        <f t="shared" si="62"/>
        <v/>
      </c>
      <c r="E675" s="120">
        <f>IFERROR(IF(I674-D675&lt;$E$13,0,IF(B675=$E$15,$E$13,IF(B675&lt;$E$15,0,IF(MOD(B675-$E$15,$E$19)=0,$E$13,0)))),0)</f>
        <v>0</v>
      </c>
      <c r="F675" s="121"/>
      <c r="G675" s="119" t="str">
        <f t="shared" si="63"/>
        <v/>
      </c>
      <c r="H675" s="119" t="str">
        <f t="shared" si="64"/>
        <v/>
      </c>
      <c r="I675" s="122" t="str">
        <f t="shared" si="65"/>
        <v/>
      </c>
    </row>
    <row r="676" spans="2:9" ht="15.75" x14ac:dyDescent="0.25">
      <c r="B676" s="117" t="str">
        <f t="shared" si="60"/>
        <v/>
      </c>
      <c r="C676" s="118" t="str">
        <f t="shared" si="61"/>
        <v/>
      </c>
      <c r="D676" s="119" t="str">
        <f t="shared" si="62"/>
        <v/>
      </c>
      <c r="E676" s="120">
        <f>IFERROR(IF(I675-D676&lt;$E$13,0,IF(B676=$E$15,$E$13,IF(B676&lt;$E$15,0,IF(MOD(B676-$E$15,$E$19)=0,$E$13,0)))),0)</f>
        <v>0</v>
      </c>
      <c r="F676" s="121"/>
      <c r="G676" s="119" t="str">
        <f t="shared" si="63"/>
        <v/>
      </c>
      <c r="H676" s="119" t="str">
        <f t="shared" si="64"/>
        <v/>
      </c>
      <c r="I676" s="122" t="str">
        <f t="shared" si="65"/>
        <v/>
      </c>
    </row>
    <row r="677" spans="2:9" ht="15.75" x14ac:dyDescent="0.25">
      <c r="B677" s="117" t="str">
        <f t="shared" si="60"/>
        <v/>
      </c>
      <c r="C677" s="118" t="str">
        <f t="shared" si="61"/>
        <v/>
      </c>
      <c r="D677" s="119" t="str">
        <f t="shared" si="62"/>
        <v/>
      </c>
      <c r="E677" s="120">
        <f>IFERROR(IF(I676-D677&lt;$E$13,0,IF(B677=$E$15,$E$13,IF(B677&lt;$E$15,0,IF(MOD(B677-$E$15,$E$19)=0,$E$13,0)))),0)</f>
        <v>0</v>
      </c>
      <c r="F677" s="121"/>
      <c r="G677" s="119" t="str">
        <f t="shared" si="63"/>
        <v/>
      </c>
      <c r="H677" s="119" t="str">
        <f t="shared" si="64"/>
        <v/>
      </c>
      <c r="I677" s="122" t="str">
        <f t="shared" si="65"/>
        <v/>
      </c>
    </row>
    <row r="678" spans="2:9" ht="15.75" x14ac:dyDescent="0.25">
      <c r="B678" s="117" t="str">
        <f t="shared" si="60"/>
        <v/>
      </c>
      <c r="C678" s="118" t="str">
        <f t="shared" si="61"/>
        <v/>
      </c>
      <c r="D678" s="119" t="str">
        <f t="shared" si="62"/>
        <v/>
      </c>
      <c r="E678" s="120">
        <f>IFERROR(IF(I677-D678&lt;$E$13,0,IF(B678=$E$15,$E$13,IF(B678&lt;$E$15,0,IF(MOD(B678-$E$15,$E$19)=0,$E$13,0)))),0)</f>
        <v>0</v>
      </c>
      <c r="F678" s="121"/>
      <c r="G678" s="119" t="str">
        <f t="shared" si="63"/>
        <v/>
      </c>
      <c r="H678" s="119" t="str">
        <f t="shared" si="64"/>
        <v/>
      </c>
      <c r="I678" s="122" t="str">
        <f t="shared" si="65"/>
        <v/>
      </c>
    </row>
    <row r="679" spans="2:9" ht="15.75" x14ac:dyDescent="0.25">
      <c r="B679" s="117" t="str">
        <f t="shared" si="60"/>
        <v/>
      </c>
      <c r="C679" s="118" t="str">
        <f t="shared" si="61"/>
        <v/>
      </c>
      <c r="D679" s="119" t="str">
        <f t="shared" si="62"/>
        <v/>
      </c>
      <c r="E679" s="120">
        <f>IFERROR(IF(I678-D679&lt;$E$13,0,IF(B679=$E$15,$E$13,IF(B679&lt;$E$15,0,IF(MOD(B679-$E$15,$E$19)=0,$E$13,0)))),0)</f>
        <v>0</v>
      </c>
      <c r="F679" s="121"/>
      <c r="G679" s="119" t="str">
        <f t="shared" si="63"/>
        <v/>
      </c>
      <c r="H679" s="119" t="str">
        <f t="shared" si="64"/>
        <v/>
      </c>
      <c r="I679" s="122" t="str">
        <f t="shared" si="65"/>
        <v/>
      </c>
    </row>
    <row r="680" spans="2:9" ht="15.75" x14ac:dyDescent="0.25">
      <c r="B680" s="117" t="str">
        <f t="shared" si="60"/>
        <v/>
      </c>
      <c r="C680" s="118" t="str">
        <f t="shared" si="61"/>
        <v/>
      </c>
      <c r="D680" s="119" t="str">
        <f t="shared" si="62"/>
        <v/>
      </c>
      <c r="E680" s="120">
        <f>IFERROR(IF(I679-D680&lt;$E$13,0,IF(B680=$E$15,$E$13,IF(B680&lt;$E$15,0,IF(MOD(B680-$E$15,$E$19)=0,$E$13,0)))),0)</f>
        <v>0</v>
      </c>
      <c r="F680" s="121"/>
      <c r="G680" s="119" t="str">
        <f t="shared" si="63"/>
        <v/>
      </c>
      <c r="H680" s="119" t="str">
        <f t="shared" si="64"/>
        <v/>
      </c>
      <c r="I680" s="122" t="str">
        <f t="shared" si="65"/>
        <v/>
      </c>
    </row>
    <row r="681" spans="2:9" ht="15.75" x14ac:dyDescent="0.25">
      <c r="B681" s="117" t="str">
        <f t="shared" si="60"/>
        <v/>
      </c>
      <c r="C681" s="118" t="str">
        <f t="shared" si="61"/>
        <v/>
      </c>
      <c r="D681" s="119" t="str">
        <f t="shared" si="62"/>
        <v/>
      </c>
      <c r="E681" s="120">
        <f>IFERROR(IF(I680-D681&lt;$E$13,0,IF(B681=$E$15,$E$13,IF(B681&lt;$E$15,0,IF(MOD(B681-$E$15,$E$19)=0,$E$13,0)))),0)</f>
        <v>0</v>
      </c>
      <c r="F681" s="121"/>
      <c r="G681" s="119" t="str">
        <f t="shared" si="63"/>
        <v/>
      </c>
      <c r="H681" s="119" t="str">
        <f t="shared" si="64"/>
        <v/>
      </c>
      <c r="I681" s="122" t="str">
        <f t="shared" si="65"/>
        <v/>
      </c>
    </row>
    <row r="682" spans="2:9" ht="15.75" x14ac:dyDescent="0.25">
      <c r="B682" s="117" t="str">
        <f t="shared" si="60"/>
        <v/>
      </c>
      <c r="C682" s="118" t="str">
        <f t="shared" si="61"/>
        <v/>
      </c>
      <c r="D682" s="119" t="str">
        <f t="shared" si="62"/>
        <v/>
      </c>
      <c r="E682" s="120">
        <f>IFERROR(IF(I681-D682&lt;$E$13,0,IF(B682=$E$15,$E$13,IF(B682&lt;$E$15,0,IF(MOD(B682-$E$15,$E$19)=0,$E$13,0)))),0)</f>
        <v>0</v>
      </c>
      <c r="F682" s="121"/>
      <c r="G682" s="119" t="str">
        <f t="shared" si="63"/>
        <v/>
      </c>
      <c r="H682" s="119" t="str">
        <f t="shared" si="64"/>
        <v/>
      </c>
      <c r="I682" s="122" t="str">
        <f t="shared" si="65"/>
        <v/>
      </c>
    </row>
    <row r="683" spans="2:9" ht="15.75" x14ac:dyDescent="0.25">
      <c r="B683" s="117" t="str">
        <f t="shared" si="60"/>
        <v/>
      </c>
      <c r="C683" s="118" t="str">
        <f t="shared" si="61"/>
        <v/>
      </c>
      <c r="D683" s="119" t="str">
        <f t="shared" si="62"/>
        <v/>
      </c>
      <c r="E683" s="120">
        <f>IFERROR(IF(I682-D683&lt;$E$13,0,IF(B683=$E$15,$E$13,IF(B683&lt;$E$15,0,IF(MOD(B683-$E$15,$E$19)=0,$E$13,0)))),0)</f>
        <v>0</v>
      </c>
      <c r="F683" s="121"/>
      <c r="G683" s="119" t="str">
        <f t="shared" si="63"/>
        <v/>
      </c>
      <c r="H683" s="119" t="str">
        <f t="shared" si="64"/>
        <v/>
      </c>
      <c r="I683" s="122" t="str">
        <f t="shared" si="65"/>
        <v/>
      </c>
    </row>
    <row r="684" spans="2:9" ht="15.75" x14ac:dyDescent="0.25">
      <c r="B684" s="117" t="str">
        <f t="shared" si="60"/>
        <v/>
      </c>
      <c r="C684" s="118" t="str">
        <f t="shared" si="61"/>
        <v/>
      </c>
      <c r="D684" s="119" t="str">
        <f t="shared" si="62"/>
        <v/>
      </c>
      <c r="E684" s="120">
        <f>IFERROR(IF(I683-D684&lt;$E$13,0,IF(B684=$E$15,$E$13,IF(B684&lt;$E$15,0,IF(MOD(B684-$E$15,$E$19)=0,$E$13,0)))),0)</f>
        <v>0</v>
      </c>
      <c r="F684" s="121"/>
      <c r="G684" s="119" t="str">
        <f t="shared" si="63"/>
        <v/>
      </c>
      <c r="H684" s="119" t="str">
        <f t="shared" si="64"/>
        <v/>
      </c>
      <c r="I684" s="122" t="str">
        <f t="shared" si="65"/>
        <v/>
      </c>
    </row>
    <row r="685" spans="2:9" ht="15.75" x14ac:dyDescent="0.25">
      <c r="B685" s="117" t="str">
        <f t="shared" si="60"/>
        <v/>
      </c>
      <c r="C685" s="118" t="str">
        <f t="shared" si="61"/>
        <v/>
      </c>
      <c r="D685" s="119" t="str">
        <f t="shared" si="62"/>
        <v/>
      </c>
      <c r="E685" s="120">
        <f>IFERROR(IF(I684-D685&lt;$E$13,0,IF(B685=$E$15,$E$13,IF(B685&lt;$E$15,0,IF(MOD(B685-$E$15,$E$19)=0,$E$13,0)))),0)</f>
        <v>0</v>
      </c>
      <c r="F685" s="121"/>
      <c r="G685" s="119" t="str">
        <f t="shared" si="63"/>
        <v/>
      </c>
      <c r="H685" s="119" t="str">
        <f t="shared" si="64"/>
        <v/>
      </c>
      <c r="I685" s="122" t="str">
        <f t="shared" si="65"/>
        <v/>
      </c>
    </row>
    <row r="686" spans="2:9" ht="15.75" x14ac:dyDescent="0.25">
      <c r="B686" s="117" t="str">
        <f t="shared" si="60"/>
        <v/>
      </c>
      <c r="C686" s="118" t="str">
        <f t="shared" si="61"/>
        <v/>
      </c>
      <c r="D686" s="119" t="str">
        <f t="shared" si="62"/>
        <v/>
      </c>
      <c r="E686" s="120">
        <f>IFERROR(IF(I685-D686&lt;$E$13,0,IF(B686=$E$15,$E$13,IF(B686&lt;$E$15,0,IF(MOD(B686-$E$15,$E$19)=0,$E$13,0)))),0)</f>
        <v>0</v>
      </c>
      <c r="F686" s="121"/>
      <c r="G686" s="119" t="str">
        <f t="shared" si="63"/>
        <v/>
      </c>
      <c r="H686" s="119" t="str">
        <f t="shared" si="64"/>
        <v/>
      </c>
      <c r="I686" s="122" t="str">
        <f t="shared" si="65"/>
        <v/>
      </c>
    </row>
    <row r="687" spans="2:9" ht="15.75" x14ac:dyDescent="0.25">
      <c r="B687" s="117" t="str">
        <f t="shared" si="60"/>
        <v/>
      </c>
      <c r="C687" s="118" t="str">
        <f t="shared" si="61"/>
        <v/>
      </c>
      <c r="D687" s="119" t="str">
        <f t="shared" si="62"/>
        <v/>
      </c>
      <c r="E687" s="120">
        <f>IFERROR(IF(I686-D687&lt;$E$13,0,IF(B687=$E$15,$E$13,IF(B687&lt;$E$15,0,IF(MOD(B687-$E$15,$E$19)=0,$E$13,0)))),0)</f>
        <v>0</v>
      </c>
      <c r="F687" s="121"/>
      <c r="G687" s="119" t="str">
        <f t="shared" si="63"/>
        <v/>
      </c>
      <c r="H687" s="119" t="str">
        <f t="shared" si="64"/>
        <v/>
      </c>
      <c r="I687" s="122" t="str">
        <f t="shared" si="65"/>
        <v/>
      </c>
    </row>
    <row r="688" spans="2:9" ht="15.75" x14ac:dyDescent="0.25">
      <c r="B688" s="117" t="str">
        <f t="shared" ref="B688:B751" si="66">IFERROR(IF(I687&lt;=0,"",B687+1),"")</f>
        <v/>
      </c>
      <c r="C688" s="118" t="str">
        <f t="shared" si="61"/>
        <v/>
      </c>
      <c r="D688" s="119" t="str">
        <f t="shared" si="62"/>
        <v/>
      </c>
      <c r="E688" s="120">
        <f>IFERROR(IF(I687-D688&lt;$E$13,0,IF(B688=$E$15,$E$13,IF(B688&lt;$E$15,0,IF(MOD(B688-$E$15,$E$19)=0,$E$13,0)))),0)</f>
        <v>0</v>
      </c>
      <c r="F688" s="121"/>
      <c r="G688" s="119" t="str">
        <f t="shared" si="63"/>
        <v/>
      </c>
      <c r="H688" s="119" t="str">
        <f t="shared" si="64"/>
        <v/>
      </c>
      <c r="I688" s="122" t="str">
        <f t="shared" si="65"/>
        <v/>
      </c>
    </row>
    <row r="689" spans="2:9" ht="15.75" x14ac:dyDescent="0.25">
      <c r="B689" s="117" t="str">
        <f t="shared" si="66"/>
        <v/>
      </c>
      <c r="C689" s="118" t="str">
        <f t="shared" si="61"/>
        <v/>
      </c>
      <c r="D689" s="119" t="str">
        <f t="shared" si="62"/>
        <v/>
      </c>
      <c r="E689" s="120">
        <f>IFERROR(IF(I688-D689&lt;$E$13,0,IF(B689=$E$15,$E$13,IF(B689&lt;$E$15,0,IF(MOD(B689-$E$15,$E$19)=0,$E$13,0)))),0)</f>
        <v>0</v>
      </c>
      <c r="F689" s="121"/>
      <c r="G689" s="119" t="str">
        <f t="shared" si="63"/>
        <v/>
      </c>
      <c r="H689" s="119" t="str">
        <f t="shared" si="64"/>
        <v/>
      </c>
      <c r="I689" s="122" t="str">
        <f t="shared" si="65"/>
        <v/>
      </c>
    </row>
    <row r="690" spans="2:9" ht="15.75" x14ac:dyDescent="0.25">
      <c r="B690" s="117" t="str">
        <f t="shared" si="66"/>
        <v/>
      </c>
      <c r="C690" s="118" t="str">
        <f t="shared" si="61"/>
        <v/>
      </c>
      <c r="D690" s="119" t="str">
        <f t="shared" si="62"/>
        <v/>
      </c>
      <c r="E690" s="120">
        <f>IFERROR(IF(I689-D690&lt;$E$13,0,IF(B690=$E$15,$E$13,IF(B690&lt;$E$15,0,IF(MOD(B690-$E$15,$E$19)=0,$E$13,0)))),0)</f>
        <v>0</v>
      </c>
      <c r="F690" s="121"/>
      <c r="G690" s="119" t="str">
        <f t="shared" si="63"/>
        <v/>
      </c>
      <c r="H690" s="119" t="str">
        <f t="shared" si="64"/>
        <v/>
      </c>
      <c r="I690" s="122" t="str">
        <f t="shared" si="65"/>
        <v/>
      </c>
    </row>
    <row r="691" spans="2:9" ht="15.75" x14ac:dyDescent="0.25">
      <c r="B691" s="117" t="str">
        <f t="shared" si="66"/>
        <v/>
      </c>
      <c r="C691" s="118" t="str">
        <f t="shared" si="61"/>
        <v/>
      </c>
      <c r="D691" s="119" t="str">
        <f t="shared" si="62"/>
        <v/>
      </c>
      <c r="E691" s="120">
        <f>IFERROR(IF(I690-D691&lt;$E$13,0,IF(B691=$E$15,$E$13,IF(B691&lt;$E$15,0,IF(MOD(B691-$E$15,$E$19)=0,$E$13,0)))),0)</f>
        <v>0</v>
      </c>
      <c r="F691" s="121"/>
      <c r="G691" s="119" t="str">
        <f t="shared" si="63"/>
        <v/>
      </c>
      <c r="H691" s="119" t="str">
        <f t="shared" si="64"/>
        <v/>
      </c>
      <c r="I691" s="122" t="str">
        <f t="shared" si="65"/>
        <v/>
      </c>
    </row>
    <row r="692" spans="2:9" ht="15.75" x14ac:dyDescent="0.25">
      <c r="B692" s="117" t="str">
        <f t="shared" si="66"/>
        <v/>
      </c>
      <c r="C692" s="118" t="str">
        <f t="shared" si="61"/>
        <v/>
      </c>
      <c r="D692" s="119" t="str">
        <f t="shared" si="62"/>
        <v/>
      </c>
      <c r="E692" s="120">
        <f>IFERROR(IF(I691-D692&lt;$E$13,0,IF(B692=$E$15,$E$13,IF(B692&lt;$E$15,0,IF(MOD(B692-$E$15,$E$19)=0,$E$13,0)))),0)</f>
        <v>0</v>
      </c>
      <c r="F692" s="121"/>
      <c r="G692" s="119" t="str">
        <f t="shared" si="63"/>
        <v/>
      </c>
      <c r="H692" s="119" t="str">
        <f t="shared" si="64"/>
        <v/>
      </c>
      <c r="I692" s="122" t="str">
        <f t="shared" si="65"/>
        <v/>
      </c>
    </row>
    <row r="693" spans="2:9" ht="15.75" x14ac:dyDescent="0.25">
      <c r="B693" s="117" t="str">
        <f t="shared" si="66"/>
        <v/>
      </c>
      <c r="C693" s="118" t="str">
        <f t="shared" si="61"/>
        <v/>
      </c>
      <c r="D693" s="119" t="str">
        <f t="shared" si="62"/>
        <v/>
      </c>
      <c r="E693" s="120">
        <f>IFERROR(IF(I692-D693&lt;$E$13,0,IF(B693=$E$15,$E$13,IF(B693&lt;$E$15,0,IF(MOD(B693-$E$15,$E$19)=0,$E$13,0)))),0)</f>
        <v>0</v>
      </c>
      <c r="F693" s="121"/>
      <c r="G693" s="119" t="str">
        <f t="shared" si="63"/>
        <v/>
      </c>
      <c r="H693" s="119" t="str">
        <f t="shared" si="64"/>
        <v/>
      </c>
      <c r="I693" s="122" t="str">
        <f t="shared" si="65"/>
        <v/>
      </c>
    </row>
    <row r="694" spans="2:9" ht="15.75" x14ac:dyDescent="0.25">
      <c r="B694" s="117" t="str">
        <f t="shared" si="66"/>
        <v/>
      </c>
      <c r="C694" s="118" t="str">
        <f t="shared" si="61"/>
        <v/>
      </c>
      <c r="D694" s="119" t="str">
        <f t="shared" si="62"/>
        <v/>
      </c>
      <c r="E694" s="120">
        <f>IFERROR(IF(I693-D694&lt;$E$13,0,IF(B694=$E$15,$E$13,IF(B694&lt;$E$15,0,IF(MOD(B694-$E$15,$E$19)=0,$E$13,0)))),0)</f>
        <v>0</v>
      </c>
      <c r="F694" s="121"/>
      <c r="G694" s="119" t="str">
        <f t="shared" si="63"/>
        <v/>
      </c>
      <c r="H694" s="119" t="str">
        <f t="shared" si="64"/>
        <v/>
      </c>
      <c r="I694" s="122" t="str">
        <f t="shared" si="65"/>
        <v/>
      </c>
    </row>
    <row r="695" spans="2:9" ht="15.75" x14ac:dyDescent="0.25">
      <c r="B695" s="117" t="str">
        <f t="shared" si="66"/>
        <v/>
      </c>
      <c r="C695" s="118" t="str">
        <f t="shared" si="61"/>
        <v/>
      </c>
      <c r="D695" s="119" t="str">
        <f t="shared" si="62"/>
        <v/>
      </c>
      <c r="E695" s="120">
        <f>IFERROR(IF(I694-D695&lt;$E$13,0,IF(B695=$E$15,$E$13,IF(B695&lt;$E$15,0,IF(MOD(B695-$E$15,$E$19)=0,$E$13,0)))),0)</f>
        <v>0</v>
      </c>
      <c r="F695" s="121"/>
      <c r="G695" s="119" t="str">
        <f t="shared" si="63"/>
        <v/>
      </c>
      <c r="H695" s="119" t="str">
        <f t="shared" si="64"/>
        <v/>
      </c>
      <c r="I695" s="122" t="str">
        <f t="shared" si="65"/>
        <v/>
      </c>
    </row>
    <row r="696" spans="2:9" ht="15.75" x14ac:dyDescent="0.25">
      <c r="B696" s="117" t="str">
        <f t="shared" si="66"/>
        <v/>
      </c>
      <c r="C696" s="118" t="str">
        <f t="shared" si="61"/>
        <v/>
      </c>
      <c r="D696" s="119" t="str">
        <f t="shared" si="62"/>
        <v/>
      </c>
      <c r="E696" s="120">
        <f>IFERROR(IF(I695-D696&lt;$E$13,0,IF(B696=$E$15,$E$13,IF(B696&lt;$E$15,0,IF(MOD(B696-$E$15,$E$19)=0,$E$13,0)))),0)</f>
        <v>0</v>
      </c>
      <c r="F696" s="121"/>
      <c r="G696" s="119" t="str">
        <f t="shared" si="63"/>
        <v/>
      </c>
      <c r="H696" s="119" t="str">
        <f t="shared" si="64"/>
        <v/>
      </c>
      <c r="I696" s="122" t="str">
        <f t="shared" si="65"/>
        <v/>
      </c>
    </row>
    <row r="697" spans="2:9" ht="15.75" x14ac:dyDescent="0.25">
      <c r="B697" s="117" t="str">
        <f t="shared" si="66"/>
        <v/>
      </c>
      <c r="C697" s="118" t="str">
        <f t="shared" si="61"/>
        <v/>
      </c>
      <c r="D697" s="119" t="str">
        <f t="shared" si="62"/>
        <v/>
      </c>
      <c r="E697" s="120">
        <f>IFERROR(IF(I696-D697&lt;$E$13,0,IF(B697=$E$15,$E$13,IF(B697&lt;$E$15,0,IF(MOD(B697-$E$15,$E$19)=0,$E$13,0)))),0)</f>
        <v>0</v>
      </c>
      <c r="F697" s="121"/>
      <c r="G697" s="119" t="str">
        <f t="shared" si="63"/>
        <v/>
      </c>
      <c r="H697" s="119" t="str">
        <f t="shared" si="64"/>
        <v/>
      </c>
      <c r="I697" s="122" t="str">
        <f t="shared" si="65"/>
        <v/>
      </c>
    </row>
    <row r="698" spans="2:9" ht="15.75" x14ac:dyDescent="0.25">
      <c r="B698" s="117" t="str">
        <f t="shared" si="66"/>
        <v/>
      </c>
      <c r="C698" s="118" t="str">
        <f t="shared" si="61"/>
        <v/>
      </c>
      <c r="D698" s="119" t="str">
        <f t="shared" si="62"/>
        <v/>
      </c>
      <c r="E698" s="120">
        <f>IFERROR(IF(I697-D698&lt;$E$13,0,IF(B698=$E$15,$E$13,IF(B698&lt;$E$15,0,IF(MOD(B698-$E$15,$E$19)=0,$E$13,0)))),0)</f>
        <v>0</v>
      </c>
      <c r="F698" s="121"/>
      <c r="G698" s="119" t="str">
        <f t="shared" si="63"/>
        <v/>
      </c>
      <c r="H698" s="119" t="str">
        <f t="shared" si="64"/>
        <v/>
      </c>
      <c r="I698" s="122" t="str">
        <f t="shared" si="65"/>
        <v/>
      </c>
    </row>
    <row r="699" spans="2:9" ht="15.75" x14ac:dyDescent="0.25">
      <c r="B699" s="117" t="str">
        <f t="shared" si="66"/>
        <v/>
      </c>
      <c r="C699" s="118" t="str">
        <f t="shared" si="61"/>
        <v/>
      </c>
      <c r="D699" s="119" t="str">
        <f t="shared" si="62"/>
        <v/>
      </c>
      <c r="E699" s="120">
        <f>IFERROR(IF(I698-D699&lt;$E$13,0,IF(B699=$E$15,$E$13,IF(B699&lt;$E$15,0,IF(MOD(B699-$E$15,$E$19)=0,$E$13,0)))),0)</f>
        <v>0</v>
      </c>
      <c r="F699" s="121"/>
      <c r="G699" s="119" t="str">
        <f t="shared" si="63"/>
        <v/>
      </c>
      <c r="H699" s="119" t="str">
        <f t="shared" si="64"/>
        <v/>
      </c>
      <c r="I699" s="122" t="str">
        <f t="shared" si="65"/>
        <v/>
      </c>
    </row>
    <row r="700" spans="2:9" ht="15.75" x14ac:dyDescent="0.25">
      <c r="B700" s="117" t="str">
        <f t="shared" si="66"/>
        <v/>
      </c>
      <c r="C700" s="118" t="str">
        <f t="shared" si="61"/>
        <v/>
      </c>
      <c r="D700" s="119" t="str">
        <f t="shared" si="62"/>
        <v/>
      </c>
      <c r="E700" s="120">
        <f>IFERROR(IF(I699-D700&lt;$E$13,0,IF(B700=$E$15,$E$13,IF(B700&lt;$E$15,0,IF(MOD(B700-$E$15,$E$19)=0,$E$13,0)))),0)</f>
        <v>0</v>
      </c>
      <c r="F700" s="121"/>
      <c r="G700" s="119" t="str">
        <f t="shared" si="63"/>
        <v/>
      </c>
      <c r="H700" s="119" t="str">
        <f t="shared" si="64"/>
        <v/>
      </c>
      <c r="I700" s="122" t="str">
        <f t="shared" si="65"/>
        <v/>
      </c>
    </row>
    <row r="701" spans="2:9" ht="15.75" x14ac:dyDescent="0.25">
      <c r="B701" s="117" t="str">
        <f t="shared" si="66"/>
        <v/>
      </c>
      <c r="C701" s="118" t="str">
        <f t="shared" si="61"/>
        <v/>
      </c>
      <c r="D701" s="119" t="str">
        <f t="shared" si="62"/>
        <v/>
      </c>
      <c r="E701" s="120">
        <f>IFERROR(IF(I700-D701&lt;$E$13,0,IF(B701=$E$15,$E$13,IF(B701&lt;$E$15,0,IF(MOD(B701-$E$15,$E$19)=0,$E$13,0)))),0)</f>
        <v>0</v>
      </c>
      <c r="F701" s="121"/>
      <c r="G701" s="119" t="str">
        <f t="shared" si="63"/>
        <v/>
      </c>
      <c r="H701" s="119" t="str">
        <f t="shared" si="64"/>
        <v/>
      </c>
      <c r="I701" s="122" t="str">
        <f t="shared" si="65"/>
        <v/>
      </c>
    </row>
    <row r="702" spans="2:9" ht="15.75" x14ac:dyDescent="0.25">
      <c r="B702" s="117" t="str">
        <f t="shared" si="66"/>
        <v/>
      </c>
      <c r="C702" s="118" t="str">
        <f t="shared" si="61"/>
        <v/>
      </c>
      <c r="D702" s="119" t="str">
        <f t="shared" si="62"/>
        <v/>
      </c>
      <c r="E702" s="120">
        <f>IFERROR(IF(I701-D702&lt;$E$13,0,IF(B702=$E$15,$E$13,IF(B702&lt;$E$15,0,IF(MOD(B702-$E$15,$E$19)=0,$E$13,0)))),0)</f>
        <v>0</v>
      </c>
      <c r="F702" s="121"/>
      <c r="G702" s="119" t="str">
        <f t="shared" si="63"/>
        <v/>
      </c>
      <c r="H702" s="119" t="str">
        <f t="shared" si="64"/>
        <v/>
      </c>
      <c r="I702" s="122" t="str">
        <f t="shared" si="65"/>
        <v/>
      </c>
    </row>
    <row r="703" spans="2:9" ht="15.75" x14ac:dyDescent="0.25">
      <c r="B703" s="117" t="str">
        <f t="shared" si="66"/>
        <v/>
      </c>
      <c r="C703" s="118" t="str">
        <f t="shared" si="61"/>
        <v/>
      </c>
      <c r="D703" s="119" t="str">
        <f t="shared" si="62"/>
        <v/>
      </c>
      <c r="E703" s="120">
        <f>IFERROR(IF(I702-D703&lt;$E$13,0,IF(B703=$E$15,$E$13,IF(B703&lt;$E$15,0,IF(MOD(B703-$E$15,$E$19)=0,$E$13,0)))),0)</f>
        <v>0</v>
      </c>
      <c r="F703" s="121"/>
      <c r="G703" s="119" t="str">
        <f t="shared" si="63"/>
        <v/>
      </c>
      <c r="H703" s="119" t="str">
        <f t="shared" si="64"/>
        <v/>
      </c>
      <c r="I703" s="122" t="str">
        <f t="shared" si="65"/>
        <v/>
      </c>
    </row>
    <row r="704" spans="2:9" ht="15.75" x14ac:dyDescent="0.25">
      <c r="B704" s="117" t="str">
        <f t="shared" si="66"/>
        <v/>
      </c>
      <c r="C704" s="118" t="str">
        <f t="shared" si="61"/>
        <v/>
      </c>
      <c r="D704" s="119" t="str">
        <f t="shared" si="62"/>
        <v/>
      </c>
      <c r="E704" s="120">
        <f>IFERROR(IF(I703-D704&lt;$E$13,0,IF(B704=$E$15,$E$13,IF(B704&lt;$E$15,0,IF(MOD(B704-$E$15,$E$19)=0,$E$13,0)))),0)</f>
        <v>0</v>
      </c>
      <c r="F704" s="121"/>
      <c r="G704" s="119" t="str">
        <f t="shared" si="63"/>
        <v/>
      </c>
      <c r="H704" s="119" t="str">
        <f t="shared" si="64"/>
        <v/>
      </c>
      <c r="I704" s="122" t="str">
        <f t="shared" si="65"/>
        <v/>
      </c>
    </row>
    <row r="705" spans="2:9" ht="15.75" x14ac:dyDescent="0.25">
      <c r="B705" s="117" t="str">
        <f t="shared" si="66"/>
        <v/>
      </c>
      <c r="C705" s="118" t="str">
        <f t="shared" si="61"/>
        <v/>
      </c>
      <c r="D705" s="119" t="str">
        <f t="shared" si="62"/>
        <v/>
      </c>
      <c r="E705" s="120">
        <f>IFERROR(IF(I704-D705&lt;$E$13,0,IF(B705=$E$15,$E$13,IF(B705&lt;$E$15,0,IF(MOD(B705-$E$15,$E$19)=0,$E$13,0)))),0)</f>
        <v>0</v>
      </c>
      <c r="F705" s="121"/>
      <c r="G705" s="119" t="str">
        <f t="shared" si="63"/>
        <v/>
      </c>
      <c r="H705" s="119" t="str">
        <f t="shared" si="64"/>
        <v/>
      </c>
      <c r="I705" s="122" t="str">
        <f t="shared" si="65"/>
        <v/>
      </c>
    </row>
    <row r="706" spans="2:9" ht="15.75" x14ac:dyDescent="0.25">
      <c r="B706" s="117" t="str">
        <f t="shared" si="66"/>
        <v/>
      </c>
      <c r="C706" s="118" t="str">
        <f t="shared" si="61"/>
        <v/>
      </c>
      <c r="D706" s="119" t="str">
        <f t="shared" si="62"/>
        <v/>
      </c>
      <c r="E706" s="120">
        <f>IFERROR(IF(I705-D706&lt;$E$13,0,IF(B706=$E$15,$E$13,IF(B706&lt;$E$15,0,IF(MOD(B706-$E$15,$E$19)=0,$E$13,0)))),0)</f>
        <v>0</v>
      </c>
      <c r="F706" s="121"/>
      <c r="G706" s="119" t="str">
        <f t="shared" si="63"/>
        <v/>
      </c>
      <c r="H706" s="119" t="str">
        <f t="shared" si="64"/>
        <v/>
      </c>
      <c r="I706" s="122" t="str">
        <f t="shared" si="65"/>
        <v/>
      </c>
    </row>
    <row r="707" spans="2:9" ht="15.75" x14ac:dyDescent="0.25">
      <c r="B707" s="117" t="str">
        <f t="shared" si="66"/>
        <v/>
      </c>
      <c r="C707" s="118" t="str">
        <f t="shared" si="61"/>
        <v/>
      </c>
      <c r="D707" s="119" t="str">
        <f t="shared" si="62"/>
        <v/>
      </c>
      <c r="E707" s="120">
        <f>IFERROR(IF(I706-D707&lt;$E$13,0,IF(B707=$E$15,$E$13,IF(B707&lt;$E$15,0,IF(MOD(B707-$E$15,$E$19)=0,$E$13,0)))),0)</f>
        <v>0</v>
      </c>
      <c r="F707" s="121"/>
      <c r="G707" s="119" t="str">
        <f t="shared" si="63"/>
        <v/>
      </c>
      <c r="H707" s="119" t="str">
        <f t="shared" si="64"/>
        <v/>
      </c>
      <c r="I707" s="122" t="str">
        <f t="shared" si="65"/>
        <v/>
      </c>
    </row>
    <row r="708" spans="2:9" ht="15.75" x14ac:dyDescent="0.25">
      <c r="B708" s="117" t="str">
        <f t="shared" si="66"/>
        <v/>
      </c>
      <c r="C708" s="118" t="str">
        <f t="shared" si="61"/>
        <v/>
      </c>
      <c r="D708" s="119" t="str">
        <f t="shared" si="62"/>
        <v/>
      </c>
      <c r="E708" s="120">
        <f>IFERROR(IF(I707-D708&lt;$E$13,0,IF(B708=$E$15,$E$13,IF(B708&lt;$E$15,0,IF(MOD(B708-$E$15,$E$19)=0,$E$13,0)))),0)</f>
        <v>0</v>
      </c>
      <c r="F708" s="121"/>
      <c r="G708" s="119" t="str">
        <f t="shared" si="63"/>
        <v/>
      </c>
      <c r="H708" s="119" t="str">
        <f t="shared" si="64"/>
        <v/>
      </c>
      <c r="I708" s="122" t="str">
        <f t="shared" si="65"/>
        <v/>
      </c>
    </row>
    <row r="709" spans="2:9" ht="15.75" x14ac:dyDescent="0.25">
      <c r="B709" s="117" t="str">
        <f t="shared" si="66"/>
        <v/>
      </c>
      <c r="C709" s="118" t="str">
        <f t="shared" si="61"/>
        <v/>
      </c>
      <c r="D709" s="119" t="str">
        <f t="shared" si="62"/>
        <v/>
      </c>
      <c r="E709" s="120">
        <f>IFERROR(IF(I708-D709&lt;$E$13,0,IF(B709=$E$15,$E$13,IF(B709&lt;$E$15,0,IF(MOD(B709-$E$15,$E$19)=0,$E$13,0)))),0)</f>
        <v>0</v>
      </c>
      <c r="F709" s="121"/>
      <c r="G709" s="119" t="str">
        <f t="shared" si="63"/>
        <v/>
      </c>
      <c r="H709" s="119" t="str">
        <f t="shared" si="64"/>
        <v/>
      </c>
      <c r="I709" s="122" t="str">
        <f t="shared" si="65"/>
        <v/>
      </c>
    </row>
    <row r="710" spans="2:9" ht="15.75" x14ac:dyDescent="0.25">
      <c r="B710" s="117" t="str">
        <f t="shared" si="66"/>
        <v/>
      </c>
      <c r="C710" s="118" t="str">
        <f t="shared" si="61"/>
        <v/>
      </c>
      <c r="D710" s="119" t="str">
        <f t="shared" si="62"/>
        <v/>
      </c>
      <c r="E710" s="120">
        <f>IFERROR(IF(I709-D710&lt;$E$13,0,IF(B710=$E$15,$E$13,IF(B710&lt;$E$15,0,IF(MOD(B710-$E$15,$E$19)=0,$E$13,0)))),0)</f>
        <v>0</v>
      </c>
      <c r="F710" s="121"/>
      <c r="G710" s="119" t="str">
        <f t="shared" si="63"/>
        <v/>
      </c>
      <c r="H710" s="119" t="str">
        <f t="shared" si="64"/>
        <v/>
      </c>
      <c r="I710" s="122" t="str">
        <f t="shared" si="65"/>
        <v/>
      </c>
    </row>
    <row r="711" spans="2:9" ht="15.75" x14ac:dyDescent="0.25">
      <c r="B711" s="117" t="str">
        <f t="shared" si="66"/>
        <v/>
      </c>
      <c r="C711" s="118" t="str">
        <f t="shared" si="61"/>
        <v/>
      </c>
      <c r="D711" s="119" t="str">
        <f t="shared" si="62"/>
        <v/>
      </c>
      <c r="E711" s="120">
        <f>IFERROR(IF(I710-D711&lt;$E$13,0,IF(B711=$E$15,$E$13,IF(B711&lt;$E$15,0,IF(MOD(B711-$E$15,$E$19)=0,$E$13,0)))),0)</f>
        <v>0</v>
      </c>
      <c r="F711" s="121"/>
      <c r="G711" s="119" t="str">
        <f t="shared" si="63"/>
        <v/>
      </c>
      <c r="H711" s="119" t="str">
        <f t="shared" si="64"/>
        <v/>
      </c>
      <c r="I711" s="122" t="str">
        <f t="shared" si="65"/>
        <v/>
      </c>
    </row>
    <row r="712" spans="2:9" ht="15.75" x14ac:dyDescent="0.25">
      <c r="B712" s="117" t="str">
        <f t="shared" si="66"/>
        <v/>
      </c>
      <c r="C712" s="118" t="str">
        <f t="shared" si="61"/>
        <v/>
      </c>
      <c r="D712" s="119" t="str">
        <f t="shared" si="62"/>
        <v/>
      </c>
      <c r="E712" s="120">
        <f>IFERROR(IF(I711-D712&lt;$E$13,0,IF(B712=$E$15,$E$13,IF(B712&lt;$E$15,0,IF(MOD(B712-$E$15,$E$19)=0,$E$13,0)))),0)</f>
        <v>0</v>
      </c>
      <c r="F712" s="121"/>
      <c r="G712" s="119" t="str">
        <f t="shared" si="63"/>
        <v/>
      </c>
      <c r="H712" s="119" t="str">
        <f t="shared" si="64"/>
        <v/>
      </c>
      <c r="I712" s="122" t="str">
        <f t="shared" si="65"/>
        <v/>
      </c>
    </row>
    <row r="713" spans="2:9" ht="15.75" x14ac:dyDescent="0.25">
      <c r="B713" s="117" t="str">
        <f t="shared" si="66"/>
        <v/>
      </c>
      <c r="C713" s="118" t="str">
        <f t="shared" si="61"/>
        <v/>
      </c>
      <c r="D713" s="119" t="str">
        <f t="shared" si="62"/>
        <v/>
      </c>
      <c r="E713" s="120">
        <f>IFERROR(IF(I712-D713&lt;$E$13,0,IF(B713=$E$15,$E$13,IF(B713&lt;$E$15,0,IF(MOD(B713-$E$15,$E$19)=0,$E$13,0)))),0)</f>
        <v>0</v>
      </c>
      <c r="F713" s="121"/>
      <c r="G713" s="119" t="str">
        <f t="shared" si="63"/>
        <v/>
      </c>
      <c r="H713" s="119" t="str">
        <f t="shared" si="64"/>
        <v/>
      </c>
      <c r="I713" s="122" t="str">
        <f t="shared" si="65"/>
        <v/>
      </c>
    </row>
    <row r="714" spans="2:9" ht="15.75" x14ac:dyDescent="0.25">
      <c r="B714" s="117" t="str">
        <f t="shared" si="66"/>
        <v/>
      </c>
      <c r="C714" s="118" t="str">
        <f t="shared" si="61"/>
        <v/>
      </c>
      <c r="D714" s="119" t="str">
        <f t="shared" si="62"/>
        <v/>
      </c>
      <c r="E714" s="120">
        <f>IFERROR(IF(I713-D714&lt;$E$13,0,IF(B714=$E$15,$E$13,IF(B714&lt;$E$15,0,IF(MOD(B714-$E$15,$E$19)=0,$E$13,0)))),0)</f>
        <v>0</v>
      </c>
      <c r="F714" s="121"/>
      <c r="G714" s="119" t="str">
        <f t="shared" si="63"/>
        <v/>
      </c>
      <c r="H714" s="119" t="str">
        <f t="shared" si="64"/>
        <v/>
      </c>
      <c r="I714" s="122" t="str">
        <f t="shared" si="65"/>
        <v/>
      </c>
    </row>
    <row r="715" spans="2:9" ht="15.75" x14ac:dyDescent="0.25">
      <c r="B715" s="117" t="str">
        <f t="shared" si="66"/>
        <v/>
      </c>
      <c r="C715" s="118" t="str">
        <f t="shared" si="61"/>
        <v/>
      </c>
      <c r="D715" s="119" t="str">
        <f t="shared" si="62"/>
        <v/>
      </c>
      <c r="E715" s="120">
        <f>IFERROR(IF(I714-D715&lt;$E$13,0,IF(B715=$E$15,$E$13,IF(B715&lt;$E$15,0,IF(MOD(B715-$E$15,$E$19)=0,$E$13,0)))),0)</f>
        <v>0</v>
      </c>
      <c r="F715" s="121"/>
      <c r="G715" s="119" t="str">
        <f t="shared" si="63"/>
        <v/>
      </c>
      <c r="H715" s="119" t="str">
        <f t="shared" si="64"/>
        <v/>
      </c>
      <c r="I715" s="122" t="str">
        <f t="shared" si="65"/>
        <v/>
      </c>
    </row>
    <row r="716" spans="2:9" ht="15.75" x14ac:dyDescent="0.25">
      <c r="B716" s="117" t="str">
        <f t="shared" si="66"/>
        <v/>
      </c>
      <c r="C716" s="118" t="str">
        <f t="shared" si="61"/>
        <v/>
      </c>
      <c r="D716" s="119" t="str">
        <f t="shared" si="62"/>
        <v/>
      </c>
      <c r="E716" s="120">
        <f>IFERROR(IF(I715-D716&lt;$E$13,0,IF(B716=$E$15,$E$13,IF(B716&lt;$E$15,0,IF(MOD(B716-$E$15,$E$19)=0,$E$13,0)))),0)</f>
        <v>0</v>
      </c>
      <c r="F716" s="121"/>
      <c r="G716" s="119" t="str">
        <f t="shared" si="63"/>
        <v/>
      </c>
      <c r="H716" s="119" t="str">
        <f t="shared" si="64"/>
        <v/>
      </c>
      <c r="I716" s="122" t="str">
        <f t="shared" si="65"/>
        <v/>
      </c>
    </row>
    <row r="717" spans="2:9" ht="15.75" x14ac:dyDescent="0.25">
      <c r="B717" s="117" t="str">
        <f t="shared" si="66"/>
        <v/>
      </c>
      <c r="C717" s="118" t="str">
        <f t="shared" si="61"/>
        <v/>
      </c>
      <c r="D717" s="119" t="str">
        <f t="shared" si="62"/>
        <v/>
      </c>
      <c r="E717" s="120">
        <f>IFERROR(IF(I716-D717&lt;$E$13,0,IF(B717=$E$15,$E$13,IF(B717&lt;$E$15,0,IF(MOD(B717-$E$15,$E$19)=0,$E$13,0)))),0)</f>
        <v>0</v>
      </c>
      <c r="F717" s="121"/>
      <c r="G717" s="119" t="str">
        <f t="shared" si="63"/>
        <v/>
      </c>
      <c r="H717" s="119" t="str">
        <f t="shared" si="64"/>
        <v/>
      </c>
      <c r="I717" s="122" t="str">
        <f t="shared" si="65"/>
        <v/>
      </c>
    </row>
    <row r="718" spans="2:9" ht="15.75" x14ac:dyDescent="0.25">
      <c r="B718" s="117" t="str">
        <f t="shared" si="66"/>
        <v/>
      </c>
      <c r="C718" s="118" t="str">
        <f t="shared" si="61"/>
        <v/>
      </c>
      <c r="D718" s="119" t="str">
        <f t="shared" si="62"/>
        <v/>
      </c>
      <c r="E718" s="120">
        <f>IFERROR(IF(I717-D718&lt;$E$13,0,IF(B718=$E$15,$E$13,IF(B718&lt;$E$15,0,IF(MOD(B718-$E$15,$E$19)=0,$E$13,0)))),0)</f>
        <v>0</v>
      </c>
      <c r="F718" s="121"/>
      <c r="G718" s="119" t="str">
        <f t="shared" si="63"/>
        <v/>
      </c>
      <c r="H718" s="119" t="str">
        <f t="shared" si="64"/>
        <v/>
      </c>
      <c r="I718" s="122" t="str">
        <f t="shared" si="65"/>
        <v/>
      </c>
    </row>
    <row r="719" spans="2:9" ht="15.75" x14ac:dyDescent="0.25">
      <c r="B719" s="117" t="str">
        <f t="shared" si="66"/>
        <v/>
      </c>
      <c r="C719" s="118" t="str">
        <f t="shared" si="61"/>
        <v/>
      </c>
      <c r="D719" s="119" t="str">
        <f t="shared" si="62"/>
        <v/>
      </c>
      <c r="E719" s="120">
        <f>IFERROR(IF(I718-D719&lt;$E$13,0,IF(B719=$E$15,$E$13,IF(B719&lt;$E$15,0,IF(MOD(B719-$E$15,$E$19)=0,$E$13,0)))),0)</f>
        <v>0</v>
      </c>
      <c r="F719" s="121"/>
      <c r="G719" s="119" t="str">
        <f t="shared" si="63"/>
        <v/>
      </c>
      <c r="H719" s="119" t="str">
        <f t="shared" si="64"/>
        <v/>
      </c>
      <c r="I719" s="122" t="str">
        <f t="shared" si="65"/>
        <v/>
      </c>
    </row>
    <row r="720" spans="2:9" ht="15.75" x14ac:dyDescent="0.25">
      <c r="B720" s="117" t="str">
        <f t="shared" si="66"/>
        <v/>
      </c>
      <c r="C720" s="118" t="str">
        <f t="shared" si="61"/>
        <v/>
      </c>
      <c r="D720" s="119" t="str">
        <f t="shared" si="62"/>
        <v/>
      </c>
      <c r="E720" s="120">
        <f>IFERROR(IF(I719-D720&lt;$E$13,0,IF(B720=$E$15,$E$13,IF(B720&lt;$E$15,0,IF(MOD(B720-$E$15,$E$19)=0,$E$13,0)))),0)</f>
        <v>0</v>
      </c>
      <c r="F720" s="121"/>
      <c r="G720" s="119" t="str">
        <f t="shared" si="63"/>
        <v/>
      </c>
      <c r="H720" s="119" t="str">
        <f t="shared" si="64"/>
        <v/>
      </c>
      <c r="I720" s="122" t="str">
        <f t="shared" si="65"/>
        <v/>
      </c>
    </row>
    <row r="721" spans="2:9" ht="15.75" x14ac:dyDescent="0.25">
      <c r="B721" s="117" t="str">
        <f t="shared" si="66"/>
        <v/>
      </c>
      <c r="C721" s="118" t="str">
        <f t="shared" si="61"/>
        <v/>
      </c>
      <c r="D721" s="119" t="str">
        <f t="shared" si="62"/>
        <v/>
      </c>
      <c r="E721" s="120">
        <f>IFERROR(IF(I720-D721&lt;$E$13,0,IF(B721=$E$15,$E$13,IF(B721&lt;$E$15,0,IF(MOD(B721-$E$15,$E$19)=0,$E$13,0)))),0)</f>
        <v>0</v>
      </c>
      <c r="F721" s="121"/>
      <c r="G721" s="119" t="str">
        <f t="shared" si="63"/>
        <v/>
      </c>
      <c r="H721" s="119" t="str">
        <f t="shared" si="64"/>
        <v/>
      </c>
      <c r="I721" s="122" t="str">
        <f t="shared" si="65"/>
        <v/>
      </c>
    </row>
    <row r="722" spans="2:9" ht="15.75" x14ac:dyDescent="0.25">
      <c r="B722" s="117" t="str">
        <f t="shared" si="66"/>
        <v/>
      </c>
      <c r="C722" s="118" t="str">
        <f t="shared" si="61"/>
        <v/>
      </c>
      <c r="D722" s="119" t="str">
        <f t="shared" si="62"/>
        <v/>
      </c>
      <c r="E722" s="120">
        <f>IFERROR(IF(I721-D722&lt;$E$13,0,IF(B722=$E$15,$E$13,IF(B722&lt;$E$15,0,IF(MOD(B722-$E$15,$E$19)=0,$E$13,0)))),0)</f>
        <v>0</v>
      </c>
      <c r="F722" s="121"/>
      <c r="G722" s="119" t="str">
        <f t="shared" si="63"/>
        <v/>
      </c>
      <c r="H722" s="119" t="str">
        <f t="shared" si="64"/>
        <v/>
      </c>
      <c r="I722" s="122" t="str">
        <f t="shared" si="65"/>
        <v/>
      </c>
    </row>
    <row r="723" spans="2:9" ht="15.75" x14ac:dyDescent="0.25">
      <c r="B723" s="117" t="str">
        <f t="shared" si="66"/>
        <v/>
      </c>
      <c r="C723" s="118" t="str">
        <f t="shared" si="61"/>
        <v/>
      </c>
      <c r="D723" s="119" t="str">
        <f t="shared" si="62"/>
        <v/>
      </c>
      <c r="E723" s="120">
        <f>IFERROR(IF(I722-D723&lt;$E$13,0,IF(B723=$E$15,$E$13,IF(B723&lt;$E$15,0,IF(MOD(B723-$E$15,$E$19)=0,$E$13,0)))),0)</f>
        <v>0</v>
      </c>
      <c r="F723" s="121"/>
      <c r="G723" s="119" t="str">
        <f t="shared" si="63"/>
        <v/>
      </c>
      <c r="H723" s="119" t="str">
        <f t="shared" si="64"/>
        <v/>
      </c>
      <c r="I723" s="122" t="str">
        <f t="shared" si="65"/>
        <v/>
      </c>
    </row>
    <row r="724" spans="2:9" ht="15.75" x14ac:dyDescent="0.25">
      <c r="B724" s="117" t="str">
        <f t="shared" si="66"/>
        <v/>
      </c>
      <c r="C724" s="118" t="str">
        <f t="shared" si="61"/>
        <v/>
      </c>
      <c r="D724" s="119" t="str">
        <f t="shared" si="62"/>
        <v/>
      </c>
      <c r="E724" s="120">
        <f>IFERROR(IF(I723-D724&lt;$E$13,0,IF(B724=$E$15,$E$13,IF(B724&lt;$E$15,0,IF(MOD(B724-$E$15,$E$19)=0,$E$13,0)))),0)</f>
        <v>0</v>
      </c>
      <c r="F724" s="121"/>
      <c r="G724" s="119" t="str">
        <f t="shared" si="63"/>
        <v/>
      </c>
      <c r="H724" s="119" t="str">
        <f t="shared" si="64"/>
        <v/>
      </c>
      <c r="I724" s="122" t="str">
        <f t="shared" si="65"/>
        <v/>
      </c>
    </row>
    <row r="725" spans="2:9" ht="15.75" x14ac:dyDescent="0.25">
      <c r="B725" s="117" t="str">
        <f t="shared" si="66"/>
        <v/>
      </c>
      <c r="C725" s="118" t="str">
        <f t="shared" si="61"/>
        <v/>
      </c>
      <c r="D725" s="119" t="str">
        <f t="shared" si="62"/>
        <v/>
      </c>
      <c r="E725" s="120">
        <f>IFERROR(IF(I724-D725&lt;$E$13,0,IF(B725=$E$15,$E$13,IF(B725&lt;$E$15,0,IF(MOD(B725-$E$15,$E$19)=0,$E$13,0)))),0)</f>
        <v>0</v>
      </c>
      <c r="F725" s="121"/>
      <c r="G725" s="119" t="str">
        <f t="shared" si="63"/>
        <v/>
      </c>
      <c r="H725" s="119" t="str">
        <f t="shared" si="64"/>
        <v/>
      </c>
      <c r="I725" s="122" t="str">
        <f t="shared" si="65"/>
        <v/>
      </c>
    </row>
    <row r="726" spans="2:9" ht="15.75" x14ac:dyDescent="0.25">
      <c r="B726" s="117" t="str">
        <f t="shared" si="66"/>
        <v/>
      </c>
      <c r="C726" s="118" t="str">
        <f t="shared" si="61"/>
        <v/>
      </c>
      <c r="D726" s="119" t="str">
        <f t="shared" si="62"/>
        <v/>
      </c>
      <c r="E726" s="120">
        <f>IFERROR(IF(I725-D726&lt;$E$13,0,IF(B726=$E$15,$E$13,IF(B726&lt;$E$15,0,IF(MOD(B726-$E$15,$E$19)=0,$E$13,0)))),0)</f>
        <v>0</v>
      </c>
      <c r="F726" s="121"/>
      <c r="G726" s="119" t="str">
        <f t="shared" si="63"/>
        <v/>
      </c>
      <c r="H726" s="119" t="str">
        <f t="shared" si="64"/>
        <v/>
      </c>
      <c r="I726" s="122" t="str">
        <f t="shared" si="65"/>
        <v/>
      </c>
    </row>
    <row r="727" spans="2:9" ht="15.75" x14ac:dyDescent="0.25">
      <c r="B727" s="117" t="str">
        <f t="shared" si="66"/>
        <v/>
      </c>
      <c r="C727" s="118" t="str">
        <f t="shared" si="61"/>
        <v/>
      </c>
      <c r="D727" s="119" t="str">
        <f t="shared" si="62"/>
        <v/>
      </c>
      <c r="E727" s="120">
        <f>IFERROR(IF(I726-D727&lt;$E$13,0,IF(B727=$E$15,$E$13,IF(B727&lt;$E$15,0,IF(MOD(B727-$E$15,$E$19)=0,$E$13,0)))),0)</f>
        <v>0</v>
      </c>
      <c r="F727" s="121"/>
      <c r="G727" s="119" t="str">
        <f t="shared" si="63"/>
        <v/>
      </c>
      <c r="H727" s="119" t="str">
        <f t="shared" si="64"/>
        <v/>
      </c>
      <c r="I727" s="122" t="str">
        <f t="shared" si="65"/>
        <v/>
      </c>
    </row>
    <row r="728" spans="2:9" ht="15.75" x14ac:dyDescent="0.25">
      <c r="B728" s="117" t="str">
        <f t="shared" si="66"/>
        <v/>
      </c>
      <c r="C728" s="118" t="str">
        <f t="shared" si="61"/>
        <v/>
      </c>
      <c r="D728" s="119" t="str">
        <f t="shared" si="62"/>
        <v/>
      </c>
      <c r="E728" s="120">
        <f>IFERROR(IF(I727-D728&lt;$E$13,0,IF(B728=$E$15,$E$13,IF(B728&lt;$E$15,0,IF(MOD(B728-$E$15,$E$19)=0,$E$13,0)))),0)</f>
        <v>0</v>
      </c>
      <c r="F728" s="121"/>
      <c r="G728" s="119" t="str">
        <f t="shared" si="63"/>
        <v/>
      </c>
      <c r="H728" s="119" t="str">
        <f t="shared" si="64"/>
        <v/>
      </c>
      <c r="I728" s="122" t="str">
        <f t="shared" si="65"/>
        <v/>
      </c>
    </row>
    <row r="729" spans="2:9" ht="15.75" x14ac:dyDescent="0.25">
      <c r="B729" s="117" t="str">
        <f t="shared" si="66"/>
        <v/>
      </c>
      <c r="C729" s="118" t="str">
        <f t="shared" ref="C729:C792" si="67">IF(B729="","",IF(OR(payment_frequency="Weekly",payment_frequency="Bi-weekly",payment_frequency="Semi-monthly"),first_payment_date+B729*VLOOKUP(payment_frequency,periodic_table,2,0),EDATE(first_payment_date,B729*VLOOKUP(payment_frequency,periodic_table,2,0))))</f>
        <v/>
      </c>
      <c r="D729" s="119" t="str">
        <f t="shared" ref="D729:D792" si="68">IF(B729="","",IF(I728&lt;payment,I728*(1+rate),payment))</f>
        <v/>
      </c>
      <c r="E729" s="120">
        <f>IFERROR(IF(I728-D729&lt;$E$13,0,IF(B729=$E$15,$E$13,IF(B729&lt;$E$15,0,IF(MOD(B729-$E$15,$E$19)=0,$E$13,0)))),0)</f>
        <v>0</v>
      </c>
      <c r="F729" s="121"/>
      <c r="G729" s="119" t="str">
        <f t="shared" ref="G729:G792" si="69">IF(AND(payment_type=1,B729=1),0,IF(B729="","",I728*rate))</f>
        <v/>
      </c>
      <c r="H729" s="119" t="str">
        <f t="shared" si="64"/>
        <v/>
      </c>
      <c r="I729" s="122" t="str">
        <f t="shared" si="65"/>
        <v/>
      </c>
    </row>
    <row r="730" spans="2:9" ht="15.75" x14ac:dyDescent="0.25">
      <c r="B730" s="117" t="str">
        <f t="shared" si="66"/>
        <v/>
      </c>
      <c r="C730" s="118" t="str">
        <f t="shared" si="67"/>
        <v/>
      </c>
      <c r="D730" s="119" t="str">
        <f t="shared" si="68"/>
        <v/>
      </c>
      <c r="E730" s="120">
        <f>IFERROR(IF(I729-D730&lt;$E$13,0,IF(B730=$E$15,$E$13,IF(B730&lt;$E$15,0,IF(MOD(B730-$E$15,$E$19)=0,$E$13,0)))),0)</f>
        <v>0</v>
      </c>
      <c r="F730" s="121"/>
      <c r="G730" s="119" t="str">
        <f t="shared" si="69"/>
        <v/>
      </c>
      <c r="H730" s="119" t="str">
        <f t="shared" ref="H730:H793" si="70">IF(B730="","",D730-G730+E730+F730)</f>
        <v/>
      </c>
      <c r="I730" s="122" t="str">
        <f t="shared" ref="I730:I793" si="71">IFERROR(IF(H730&lt;=0,"",I729-H730),"")</f>
        <v/>
      </c>
    </row>
    <row r="731" spans="2:9" ht="15.75" x14ac:dyDescent="0.25">
      <c r="B731" s="117" t="str">
        <f t="shared" si="66"/>
        <v/>
      </c>
      <c r="C731" s="118" t="str">
        <f t="shared" si="67"/>
        <v/>
      </c>
      <c r="D731" s="119" t="str">
        <f t="shared" si="68"/>
        <v/>
      </c>
      <c r="E731" s="120">
        <f>IFERROR(IF(I730-D731&lt;$E$13,0,IF(B731=$E$15,$E$13,IF(B731&lt;$E$15,0,IF(MOD(B731-$E$15,$E$19)=0,$E$13,0)))),0)</f>
        <v>0</v>
      </c>
      <c r="F731" s="121"/>
      <c r="G731" s="119" t="str">
        <f t="shared" si="69"/>
        <v/>
      </c>
      <c r="H731" s="119" t="str">
        <f t="shared" si="70"/>
        <v/>
      </c>
      <c r="I731" s="122" t="str">
        <f t="shared" si="71"/>
        <v/>
      </c>
    </row>
    <row r="732" spans="2:9" ht="15.75" x14ac:dyDescent="0.25">
      <c r="B732" s="117" t="str">
        <f t="shared" si="66"/>
        <v/>
      </c>
      <c r="C732" s="118" t="str">
        <f t="shared" si="67"/>
        <v/>
      </c>
      <c r="D732" s="119" t="str">
        <f t="shared" si="68"/>
        <v/>
      </c>
      <c r="E732" s="120">
        <f>IFERROR(IF(I731-D732&lt;$E$13,0,IF(B732=$E$15,$E$13,IF(B732&lt;$E$15,0,IF(MOD(B732-$E$15,$E$19)=0,$E$13,0)))),0)</f>
        <v>0</v>
      </c>
      <c r="F732" s="121"/>
      <c r="G732" s="119" t="str">
        <f t="shared" si="69"/>
        <v/>
      </c>
      <c r="H732" s="119" t="str">
        <f t="shared" si="70"/>
        <v/>
      </c>
      <c r="I732" s="122" t="str">
        <f t="shared" si="71"/>
        <v/>
      </c>
    </row>
    <row r="733" spans="2:9" ht="15.75" x14ac:dyDescent="0.25">
      <c r="B733" s="117" t="str">
        <f t="shared" si="66"/>
        <v/>
      </c>
      <c r="C733" s="118" t="str">
        <f t="shared" si="67"/>
        <v/>
      </c>
      <c r="D733" s="119" t="str">
        <f t="shared" si="68"/>
        <v/>
      </c>
      <c r="E733" s="120">
        <f>IFERROR(IF(I732-D733&lt;$E$13,0,IF(B733=$E$15,$E$13,IF(B733&lt;$E$15,0,IF(MOD(B733-$E$15,$E$19)=0,$E$13,0)))),0)</f>
        <v>0</v>
      </c>
      <c r="F733" s="121"/>
      <c r="G733" s="119" t="str">
        <f t="shared" si="69"/>
        <v/>
      </c>
      <c r="H733" s="119" t="str">
        <f t="shared" si="70"/>
        <v/>
      </c>
      <c r="I733" s="122" t="str">
        <f t="shared" si="71"/>
        <v/>
      </c>
    </row>
    <row r="734" spans="2:9" ht="15.75" x14ac:dyDescent="0.25">
      <c r="B734" s="117" t="str">
        <f t="shared" si="66"/>
        <v/>
      </c>
      <c r="C734" s="118" t="str">
        <f t="shared" si="67"/>
        <v/>
      </c>
      <c r="D734" s="119" t="str">
        <f t="shared" si="68"/>
        <v/>
      </c>
      <c r="E734" s="120">
        <f>IFERROR(IF(I733-D734&lt;$E$13,0,IF(B734=$E$15,$E$13,IF(B734&lt;$E$15,0,IF(MOD(B734-$E$15,$E$19)=0,$E$13,0)))),0)</f>
        <v>0</v>
      </c>
      <c r="F734" s="121"/>
      <c r="G734" s="119" t="str">
        <f t="shared" si="69"/>
        <v/>
      </c>
      <c r="H734" s="119" t="str">
        <f t="shared" si="70"/>
        <v/>
      </c>
      <c r="I734" s="122" t="str">
        <f t="shared" si="71"/>
        <v/>
      </c>
    </row>
    <row r="735" spans="2:9" ht="15.75" x14ac:dyDescent="0.25">
      <c r="B735" s="117" t="str">
        <f t="shared" si="66"/>
        <v/>
      </c>
      <c r="C735" s="118" t="str">
        <f t="shared" si="67"/>
        <v/>
      </c>
      <c r="D735" s="119" t="str">
        <f t="shared" si="68"/>
        <v/>
      </c>
      <c r="E735" s="120">
        <f>IFERROR(IF(I734-D735&lt;$E$13,0,IF(B735=$E$15,$E$13,IF(B735&lt;$E$15,0,IF(MOD(B735-$E$15,$E$19)=0,$E$13,0)))),0)</f>
        <v>0</v>
      </c>
      <c r="F735" s="121"/>
      <c r="G735" s="119" t="str">
        <f t="shared" si="69"/>
        <v/>
      </c>
      <c r="H735" s="119" t="str">
        <f t="shared" si="70"/>
        <v/>
      </c>
      <c r="I735" s="122" t="str">
        <f t="shared" si="71"/>
        <v/>
      </c>
    </row>
    <row r="736" spans="2:9" ht="15.75" x14ac:dyDescent="0.25">
      <c r="B736" s="117" t="str">
        <f t="shared" si="66"/>
        <v/>
      </c>
      <c r="C736" s="118" t="str">
        <f t="shared" si="67"/>
        <v/>
      </c>
      <c r="D736" s="119" t="str">
        <f t="shared" si="68"/>
        <v/>
      </c>
      <c r="E736" s="120">
        <f>IFERROR(IF(I735-D736&lt;$E$13,0,IF(B736=$E$15,$E$13,IF(B736&lt;$E$15,0,IF(MOD(B736-$E$15,$E$19)=0,$E$13,0)))),0)</f>
        <v>0</v>
      </c>
      <c r="F736" s="121"/>
      <c r="G736" s="119" t="str">
        <f t="shared" si="69"/>
        <v/>
      </c>
      <c r="H736" s="119" t="str">
        <f t="shared" si="70"/>
        <v/>
      </c>
      <c r="I736" s="122" t="str">
        <f t="shared" si="71"/>
        <v/>
      </c>
    </row>
    <row r="737" spans="2:9" ht="15.75" x14ac:dyDescent="0.25">
      <c r="B737" s="117" t="str">
        <f t="shared" si="66"/>
        <v/>
      </c>
      <c r="C737" s="118" t="str">
        <f t="shared" si="67"/>
        <v/>
      </c>
      <c r="D737" s="119" t="str">
        <f t="shared" si="68"/>
        <v/>
      </c>
      <c r="E737" s="120">
        <f>IFERROR(IF(I736-D737&lt;$E$13,0,IF(B737=$E$15,$E$13,IF(B737&lt;$E$15,0,IF(MOD(B737-$E$15,$E$19)=0,$E$13,0)))),0)</f>
        <v>0</v>
      </c>
      <c r="F737" s="121"/>
      <c r="G737" s="119" t="str">
        <f t="shared" si="69"/>
        <v/>
      </c>
      <c r="H737" s="119" t="str">
        <f t="shared" si="70"/>
        <v/>
      </c>
      <c r="I737" s="122" t="str">
        <f t="shared" si="71"/>
        <v/>
      </c>
    </row>
    <row r="738" spans="2:9" ht="15.75" x14ac:dyDescent="0.25">
      <c r="B738" s="117" t="str">
        <f t="shared" si="66"/>
        <v/>
      </c>
      <c r="C738" s="118" t="str">
        <f t="shared" si="67"/>
        <v/>
      </c>
      <c r="D738" s="119" t="str">
        <f t="shared" si="68"/>
        <v/>
      </c>
      <c r="E738" s="120">
        <f>IFERROR(IF(I737-D738&lt;$E$13,0,IF(B738=$E$15,$E$13,IF(B738&lt;$E$15,0,IF(MOD(B738-$E$15,$E$19)=0,$E$13,0)))),0)</f>
        <v>0</v>
      </c>
      <c r="F738" s="121"/>
      <c r="G738" s="119" t="str">
        <f t="shared" si="69"/>
        <v/>
      </c>
      <c r="H738" s="119" t="str">
        <f t="shared" si="70"/>
        <v/>
      </c>
      <c r="I738" s="122" t="str">
        <f t="shared" si="71"/>
        <v/>
      </c>
    </row>
    <row r="739" spans="2:9" ht="15.75" x14ac:dyDescent="0.25">
      <c r="B739" s="117" t="str">
        <f t="shared" si="66"/>
        <v/>
      </c>
      <c r="C739" s="118" t="str">
        <f t="shared" si="67"/>
        <v/>
      </c>
      <c r="D739" s="119" t="str">
        <f t="shared" si="68"/>
        <v/>
      </c>
      <c r="E739" s="120">
        <f>IFERROR(IF(I738-D739&lt;$E$13,0,IF(B739=$E$15,$E$13,IF(B739&lt;$E$15,0,IF(MOD(B739-$E$15,$E$19)=0,$E$13,0)))),0)</f>
        <v>0</v>
      </c>
      <c r="F739" s="121"/>
      <c r="G739" s="119" t="str">
        <f t="shared" si="69"/>
        <v/>
      </c>
      <c r="H739" s="119" t="str">
        <f t="shared" si="70"/>
        <v/>
      </c>
      <c r="I739" s="122" t="str">
        <f t="shared" si="71"/>
        <v/>
      </c>
    </row>
    <row r="740" spans="2:9" ht="15.75" x14ac:dyDescent="0.25">
      <c r="B740" s="117" t="str">
        <f t="shared" si="66"/>
        <v/>
      </c>
      <c r="C740" s="118" t="str">
        <f t="shared" si="67"/>
        <v/>
      </c>
      <c r="D740" s="119" t="str">
        <f t="shared" si="68"/>
        <v/>
      </c>
      <c r="E740" s="120">
        <f>IFERROR(IF(I739-D740&lt;$E$13,0,IF(B740=$E$15,$E$13,IF(B740&lt;$E$15,0,IF(MOD(B740-$E$15,$E$19)=0,$E$13,0)))),0)</f>
        <v>0</v>
      </c>
      <c r="F740" s="121"/>
      <c r="G740" s="119" t="str">
        <f t="shared" si="69"/>
        <v/>
      </c>
      <c r="H740" s="119" t="str">
        <f t="shared" si="70"/>
        <v/>
      </c>
      <c r="I740" s="122" t="str">
        <f t="shared" si="71"/>
        <v/>
      </c>
    </row>
    <row r="741" spans="2:9" ht="15.75" x14ac:dyDescent="0.25">
      <c r="B741" s="117" t="str">
        <f t="shared" si="66"/>
        <v/>
      </c>
      <c r="C741" s="118" t="str">
        <f t="shared" si="67"/>
        <v/>
      </c>
      <c r="D741" s="119" t="str">
        <f t="shared" si="68"/>
        <v/>
      </c>
      <c r="E741" s="120">
        <f>IFERROR(IF(I740-D741&lt;$E$13,0,IF(B741=$E$15,$E$13,IF(B741&lt;$E$15,0,IF(MOD(B741-$E$15,$E$19)=0,$E$13,0)))),0)</f>
        <v>0</v>
      </c>
      <c r="F741" s="121"/>
      <c r="G741" s="119" t="str">
        <f t="shared" si="69"/>
        <v/>
      </c>
      <c r="H741" s="119" t="str">
        <f t="shared" si="70"/>
        <v/>
      </c>
      <c r="I741" s="122" t="str">
        <f t="shared" si="71"/>
        <v/>
      </c>
    </row>
    <row r="742" spans="2:9" ht="15.75" x14ac:dyDescent="0.25">
      <c r="B742" s="117" t="str">
        <f t="shared" si="66"/>
        <v/>
      </c>
      <c r="C742" s="118" t="str">
        <f t="shared" si="67"/>
        <v/>
      </c>
      <c r="D742" s="119" t="str">
        <f t="shared" si="68"/>
        <v/>
      </c>
      <c r="E742" s="120">
        <f>IFERROR(IF(I741-D742&lt;$E$13,0,IF(B742=$E$15,$E$13,IF(B742&lt;$E$15,0,IF(MOD(B742-$E$15,$E$19)=0,$E$13,0)))),0)</f>
        <v>0</v>
      </c>
      <c r="F742" s="121"/>
      <c r="G742" s="119" t="str">
        <f t="shared" si="69"/>
        <v/>
      </c>
      <c r="H742" s="119" t="str">
        <f t="shared" si="70"/>
        <v/>
      </c>
      <c r="I742" s="122" t="str">
        <f t="shared" si="71"/>
        <v/>
      </c>
    </row>
    <row r="743" spans="2:9" ht="15.75" x14ac:dyDescent="0.25">
      <c r="B743" s="117" t="str">
        <f t="shared" si="66"/>
        <v/>
      </c>
      <c r="C743" s="118" t="str">
        <f t="shared" si="67"/>
        <v/>
      </c>
      <c r="D743" s="119" t="str">
        <f t="shared" si="68"/>
        <v/>
      </c>
      <c r="E743" s="120">
        <f>IFERROR(IF(I742-D743&lt;$E$13,0,IF(B743=$E$15,$E$13,IF(B743&lt;$E$15,0,IF(MOD(B743-$E$15,$E$19)=0,$E$13,0)))),0)</f>
        <v>0</v>
      </c>
      <c r="F743" s="121"/>
      <c r="G743" s="119" t="str">
        <f t="shared" si="69"/>
        <v/>
      </c>
      <c r="H743" s="119" t="str">
        <f t="shared" si="70"/>
        <v/>
      </c>
      <c r="I743" s="122" t="str">
        <f t="shared" si="71"/>
        <v/>
      </c>
    </row>
    <row r="744" spans="2:9" ht="15.75" x14ac:dyDescent="0.25">
      <c r="B744" s="117" t="str">
        <f t="shared" si="66"/>
        <v/>
      </c>
      <c r="C744" s="118" t="str">
        <f t="shared" si="67"/>
        <v/>
      </c>
      <c r="D744" s="119" t="str">
        <f t="shared" si="68"/>
        <v/>
      </c>
      <c r="E744" s="120">
        <f>IFERROR(IF(I743-D744&lt;$E$13,0,IF(B744=$E$15,$E$13,IF(B744&lt;$E$15,0,IF(MOD(B744-$E$15,$E$19)=0,$E$13,0)))),0)</f>
        <v>0</v>
      </c>
      <c r="F744" s="121"/>
      <c r="G744" s="119" t="str">
        <f t="shared" si="69"/>
        <v/>
      </c>
      <c r="H744" s="119" t="str">
        <f t="shared" si="70"/>
        <v/>
      </c>
      <c r="I744" s="122" t="str">
        <f t="shared" si="71"/>
        <v/>
      </c>
    </row>
    <row r="745" spans="2:9" ht="15.75" x14ac:dyDescent="0.25">
      <c r="B745" s="117" t="str">
        <f t="shared" si="66"/>
        <v/>
      </c>
      <c r="C745" s="118" t="str">
        <f t="shared" si="67"/>
        <v/>
      </c>
      <c r="D745" s="119" t="str">
        <f t="shared" si="68"/>
        <v/>
      </c>
      <c r="E745" s="120">
        <f>IFERROR(IF(I744-D745&lt;$E$13,0,IF(B745=$E$15,$E$13,IF(B745&lt;$E$15,0,IF(MOD(B745-$E$15,$E$19)=0,$E$13,0)))),0)</f>
        <v>0</v>
      </c>
      <c r="F745" s="121"/>
      <c r="G745" s="119" t="str">
        <f t="shared" si="69"/>
        <v/>
      </c>
      <c r="H745" s="119" t="str">
        <f t="shared" si="70"/>
        <v/>
      </c>
      <c r="I745" s="122" t="str">
        <f t="shared" si="71"/>
        <v/>
      </c>
    </row>
    <row r="746" spans="2:9" ht="15.75" x14ac:dyDescent="0.25">
      <c r="B746" s="117" t="str">
        <f t="shared" si="66"/>
        <v/>
      </c>
      <c r="C746" s="118" t="str">
        <f t="shared" si="67"/>
        <v/>
      </c>
      <c r="D746" s="119" t="str">
        <f t="shared" si="68"/>
        <v/>
      </c>
      <c r="E746" s="120">
        <f>IFERROR(IF(I745-D746&lt;$E$13,0,IF(B746=$E$15,$E$13,IF(B746&lt;$E$15,0,IF(MOD(B746-$E$15,$E$19)=0,$E$13,0)))),0)</f>
        <v>0</v>
      </c>
      <c r="F746" s="121"/>
      <c r="G746" s="119" t="str">
        <f t="shared" si="69"/>
        <v/>
      </c>
      <c r="H746" s="119" t="str">
        <f t="shared" si="70"/>
        <v/>
      </c>
      <c r="I746" s="122" t="str">
        <f t="shared" si="71"/>
        <v/>
      </c>
    </row>
    <row r="747" spans="2:9" ht="15.75" x14ac:dyDescent="0.25">
      <c r="B747" s="117" t="str">
        <f t="shared" si="66"/>
        <v/>
      </c>
      <c r="C747" s="118" t="str">
        <f t="shared" si="67"/>
        <v/>
      </c>
      <c r="D747" s="119" t="str">
        <f t="shared" si="68"/>
        <v/>
      </c>
      <c r="E747" s="120">
        <f>IFERROR(IF(I746-D747&lt;$E$13,0,IF(B747=$E$15,$E$13,IF(B747&lt;$E$15,0,IF(MOD(B747-$E$15,$E$19)=0,$E$13,0)))),0)</f>
        <v>0</v>
      </c>
      <c r="F747" s="121"/>
      <c r="G747" s="119" t="str">
        <f t="shared" si="69"/>
        <v/>
      </c>
      <c r="H747" s="119" t="str">
        <f t="shared" si="70"/>
        <v/>
      </c>
      <c r="I747" s="122" t="str">
        <f t="shared" si="71"/>
        <v/>
      </c>
    </row>
    <row r="748" spans="2:9" ht="15.75" x14ac:dyDescent="0.25">
      <c r="B748" s="117" t="str">
        <f t="shared" si="66"/>
        <v/>
      </c>
      <c r="C748" s="118" t="str">
        <f t="shared" si="67"/>
        <v/>
      </c>
      <c r="D748" s="119" t="str">
        <f t="shared" si="68"/>
        <v/>
      </c>
      <c r="E748" s="120">
        <f>IFERROR(IF(I747-D748&lt;$E$13,0,IF(B748=$E$15,$E$13,IF(B748&lt;$E$15,0,IF(MOD(B748-$E$15,$E$19)=0,$E$13,0)))),0)</f>
        <v>0</v>
      </c>
      <c r="F748" s="121"/>
      <c r="G748" s="119" t="str">
        <f t="shared" si="69"/>
        <v/>
      </c>
      <c r="H748" s="119" t="str">
        <f t="shared" si="70"/>
        <v/>
      </c>
      <c r="I748" s="122" t="str">
        <f t="shared" si="71"/>
        <v/>
      </c>
    </row>
    <row r="749" spans="2:9" ht="15.75" x14ac:dyDescent="0.25">
      <c r="B749" s="117" t="str">
        <f t="shared" si="66"/>
        <v/>
      </c>
      <c r="C749" s="118" t="str">
        <f t="shared" si="67"/>
        <v/>
      </c>
      <c r="D749" s="119" t="str">
        <f t="shared" si="68"/>
        <v/>
      </c>
      <c r="E749" s="120">
        <f>IFERROR(IF(I748-D749&lt;$E$13,0,IF(B749=$E$15,$E$13,IF(B749&lt;$E$15,0,IF(MOD(B749-$E$15,$E$19)=0,$E$13,0)))),0)</f>
        <v>0</v>
      </c>
      <c r="F749" s="121"/>
      <c r="G749" s="119" t="str">
        <f t="shared" si="69"/>
        <v/>
      </c>
      <c r="H749" s="119" t="str">
        <f t="shared" si="70"/>
        <v/>
      </c>
      <c r="I749" s="122" t="str">
        <f t="shared" si="71"/>
        <v/>
      </c>
    </row>
    <row r="750" spans="2:9" ht="15.75" x14ac:dyDescent="0.25">
      <c r="B750" s="117" t="str">
        <f t="shared" si="66"/>
        <v/>
      </c>
      <c r="C750" s="118" t="str">
        <f t="shared" si="67"/>
        <v/>
      </c>
      <c r="D750" s="119" t="str">
        <f t="shared" si="68"/>
        <v/>
      </c>
      <c r="E750" s="120">
        <f>IFERROR(IF(I749-D750&lt;$E$13,0,IF(B750=$E$15,$E$13,IF(B750&lt;$E$15,0,IF(MOD(B750-$E$15,$E$19)=0,$E$13,0)))),0)</f>
        <v>0</v>
      </c>
      <c r="F750" s="121"/>
      <c r="G750" s="119" t="str">
        <f t="shared" si="69"/>
        <v/>
      </c>
      <c r="H750" s="119" t="str">
        <f t="shared" si="70"/>
        <v/>
      </c>
      <c r="I750" s="122" t="str">
        <f t="shared" si="71"/>
        <v/>
      </c>
    </row>
    <row r="751" spans="2:9" ht="15.75" x14ac:dyDescent="0.25">
      <c r="B751" s="117" t="str">
        <f t="shared" si="66"/>
        <v/>
      </c>
      <c r="C751" s="118" t="str">
        <f t="shared" si="67"/>
        <v/>
      </c>
      <c r="D751" s="119" t="str">
        <f t="shared" si="68"/>
        <v/>
      </c>
      <c r="E751" s="120">
        <f>IFERROR(IF(I750-D751&lt;$E$13,0,IF(B751=$E$15,$E$13,IF(B751&lt;$E$15,0,IF(MOD(B751-$E$15,$E$19)=0,$E$13,0)))),0)</f>
        <v>0</v>
      </c>
      <c r="F751" s="121"/>
      <c r="G751" s="119" t="str">
        <f t="shared" si="69"/>
        <v/>
      </c>
      <c r="H751" s="119" t="str">
        <f t="shared" si="70"/>
        <v/>
      </c>
      <c r="I751" s="122" t="str">
        <f t="shared" si="71"/>
        <v/>
      </c>
    </row>
    <row r="752" spans="2:9" ht="15.75" x14ac:dyDescent="0.25">
      <c r="B752" s="117" t="str">
        <f t="shared" ref="B752:B815" si="72">IFERROR(IF(I751&lt;=0,"",B751+1),"")</f>
        <v/>
      </c>
      <c r="C752" s="118" t="str">
        <f t="shared" si="67"/>
        <v/>
      </c>
      <c r="D752" s="119" t="str">
        <f t="shared" si="68"/>
        <v/>
      </c>
      <c r="E752" s="120">
        <f>IFERROR(IF(I751-D752&lt;$E$13,0,IF(B752=$E$15,$E$13,IF(B752&lt;$E$15,0,IF(MOD(B752-$E$15,$E$19)=0,$E$13,0)))),0)</f>
        <v>0</v>
      </c>
      <c r="F752" s="121"/>
      <c r="G752" s="119" t="str">
        <f t="shared" si="69"/>
        <v/>
      </c>
      <c r="H752" s="119" t="str">
        <f t="shared" si="70"/>
        <v/>
      </c>
      <c r="I752" s="122" t="str">
        <f t="shared" si="71"/>
        <v/>
      </c>
    </row>
    <row r="753" spans="2:9" ht="15.75" x14ac:dyDescent="0.25">
      <c r="B753" s="117" t="str">
        <f t="shared" si="72"/>
        <v/>
      </c>
      <c r="C753" s="118" t="str">
        <f t="shared" si="67"/>
        <v/>
      </c>
      <c r="D753" s="119" t="str">
        <f t="shared" si="68"/>
        <v/>
      </c>
      <c r="E753" s="120">
        <f>IFERROR(IF(I752-D753&lt;$E$13,0,IF(B753=$E$15,$E$13,IF(B753&lt;$E$15,0,IF(MOD(B753-$E$15,$E$19)=0,$E$13,0)))),0)</f>
        <v>0</v>
      </c>
      <c r="F753" s="121"/>
      <c r="G753" s="119" t="str">
        <f t="shared" si="69"/>
        <v/>
      </c>
      <c r="H753" s="119" t="str">
        <f t="shared" si="70"/>
        <v/>
      </c>
      <c r="I753" s="122" t="str">
        <f t="shared" si="71"/>
        <v/>
      </c>
    </row>
    <row r="754" spans="2:9" ht="15.75" x14ac:dyDescent="0.25">
      <c r="B754" s="117" t="str">
        <f t="shared" si="72"/>
        <v/>
      </c>
      <c r="C754" s="118" t="str">
        <f t="shared" si="67"/>
        <v/>
      </c>
      <c r="D754" s="119" t="str">
        <f t="shared" si="68"/>
        <v/>
      </c>
      <c r="E754" s="120">
        <f>IFERROR(IF(I753-D754&lt;$E$13,0,IF(B754=$E$15,$E$13,IF(B754&lt;$E$15,0,IF(MOD(B754-$E$15,$E$19)=0,$E$13,0)))),0)</f>
        <v>0</v>
      </c>
      <c r="F754" s="121"/>
      <c r="G754" s="119" t="str">
        <f t="shared" si="69"/>
        <v/>
      </c>
      <c r="H754" s="119" t="str">
        <f t="shared" si="70"/>
        <v/>
      </c>
      <c r="I754" s="122" t="str">
        <f t="shared" si="71"/>
        <v/>
      </c>
    </row>
    <row r="755" spans="2:9" ht="15.75" x14ac:dyDescent="0.25">
      <c r="B755" s="117" t="str">
        <f t="shared" si="72"/>
        <v/>
      </c>
      <c r="C755" s="118" t="str">
        <f t="shared" si="67"/>
        <v/>
      </c>
      <c r="D755" s="119" t="str">
        <f t="shared" si="68"/>
        <v/>
      </c>
      <c r="E755" s="120">
        <f>IFERROR(IF(I754-D755&lt;$E$13,0,IF(B755=$E$15,$E$13,IF(B755&lt;$E$15,0,IF(MOD(B755-$E$15,$E$19)=0,$E$13,0)))),0)</f>
        <v>0</v>
      </c>
      <c r="F755" s="121"/>
      <c r="G755" s="119" t="str">
        <f t="shared" si="69"/>
        <v/>
      </c>
      <c r="H755" s="119" t="str">
        <f t="shared" si="70"/>
        <v/>
      </c>
      <c r="I755" s="122" t="str">
        <f t="shared" si="71"/>
        <v/>
      </c>
    </row>
    <row r="756" spans="2:9" ht="15.75" x14ac:dyDescent="0.25">
      <c r="B756" s="117" t="str">
        <f t="shared" si="72"/>
        <v/>
      </c>
      <c r="C756" s="118" t="str">
        <f t="shared" si="67"/>
        <v/>
      </c>
      <c r="D756" s="119" t="str">
        <f t="shared" si="68"/>
        <v/>
      </c>
      <c r="E756" s="120">
        <f>IFERROR(IF(I755-D756&lt;$E$13,0,IF(B756=$E$15,$E$13,IF(B756&lt;$E$15,0,IF(MOD(B756-$E$15,$E$19)=0,$E$13,0)))),0)</f>
        <v>0</v>
      </c>
      <c r="F756" s="121"/>
      <c r="G756" s="119" t="str">
        <f t="shared" si="69"/>
        <v/>
      </c>
      <c r="H756" s="119" t="str">
        <f t="shared" si="70"/>
        <v/>
      </c>
      <c r="I756" s="122" t="str">
        <f t="shared" si="71"/>
        <v/>
      </c>
    </row>
    <row r="757" spans="2:9" ht="15.75" x14ac:dyDescent="0.25">
      <c r="B757" s="117" t="str">
        <f t="shared" si="72"/>
        <v/>
      </c>
      <c r="C757" s="118" t="str">
        <f t="shared" si="67"/>
        <v/>
      </c>
      <c r="D757" s="119" t="str">
        <f t="shared" si="68"/>
        <v/>
      </c>
      <c r="E757" s="120">
        <f>IFERROR(IF(I756-D757&lt;$E$13,0,IF(B757=$E$15,$E$13,IF(B757&lt;$E$15,0,IF(MOD(B757-$E$15,$E$19)=0,$E$13,0)))),0)</f>
        <v>0</v>
      </c>
      <c r="F757" s="121"/>
      <c r="G757" s="119" t="str">
        <f t="shared" si="69"/>
        <v/>
      </c>
      <c r="H757" s="119" t="str">
        <f t="shared" si="70"/>
        <v/>
      </c>
      <c r="I757" s="122" t="str">
        <f t="shared" si="71"/>
        <v/>
      </c>
    </row>
    <row r="758" spans="2:9" ht="15.75" x14ac:dyDescent="0.25">
      <c r="B758" s="117" t="str">
        <f t="shared" si="72"/>
        <v/>
      </c>
      <c r="C758" s="118" t="str">
        <f t="shared" si="67"/>
        <v/>
      </c>
      <c r="D758" s="119" t="str">
        <f t="shared" si="68"/>
        <v/>
      </c>
      <c r="E758" s="120">
        <f>IFERROR(IF(I757-D758&lt;$E$13,0,IF(B758=$E$15,$E$13,IF(B758&lt;$E$15,0,IF(MOD(B758-$E$15,$E$19)=0,$E$13,0)))),0)</f>
        <v>0</v>
      </c>
      <c r="F758" s="121"/>
      <c r="G758" s="119" t="str">
        <f t="shared" si="69"/>
        <v/>
      </c>
      <c r="H758" s="119" t="str">
        <f t="shared" si="70"/>
        <v/>
      </c>
      <c r="I758" s="122" t="str">
        <f t="shared" si="71"/>
        <v/>
      </c>
    </row>
    <row r="759" spans="2:9" ht="15.75" x14ac:dyDescent="0.25">
      <c r="B759" s="117" t="str">
        <f t="shared" si="72"/>
        <v/>
      </c>
      <c r="C759" s="118" t="str">
        <f t="shared" si="67"/>
        <v/>
      </c>
      <c r="D759" s="119" t="str">
        <f t="shared" si="68"/>
        <v/>
      </c>
      <c r="E759" s="120">
        <f>IFERROR(IF(I758-D759&lt;$E$13,0,IF(B759=$E$15,$E$13,IF(B759&lt;$E$15,0,IF(MOD(B759-$E$15,$E$19)=0,$E$13,0)))),0)</f>
        <v>0</v>
      </c>
      <c r="F759" s="121"/>
      <c r="G759" s="119" t="str">
        <f t="shared" si="69"/>
        <v/>
      </c>
      <c r="H759" s="119" t="str">
        <f t="shared" si="70"/>
        <v/>
      </c>
      <c r="I759" s="122" t="str">
        <f t="shared" si="71"/>
        <v/>
      </c>
    </row>
    <row r="760" spans="2:9" ht="15.75" x14ac:dyDescent="0.25">
      <c r="B760" s="117" t="str">
        <f t="shared" si="72"/>
        <v/>
      </c>
      <c r="C760" s="118" t="str">
        <f t="shared" si="67"/>
        <v/>
      </c>
      <c r="D760" s="119" t="str">
        <f t="shared" si="68"/>
        <v/>
      </c>
      <c r="E760" s="120">
        <f>IFERROR(IF(I759-D760&lt;$E$13,0,IF(B760=$E$15,$E$13,IF(B760&lt;$E$15,0,IF(MOD(B760-$E$15,$E$19)=0,$E$13,0)))),0)</f>
        <v>0</v>
      </c>
      <c r="F760" s="121"/>
      <c r="G760" s="119" t="str">
        <f t="shared" si="69"/>
        <v/>
      </c>
      <c r="H760" s="119" t="str">
        <f t="shared" si="70"/>
        <v/>
      </c>
      <c r="I760" s="122" t="str">
        <f t="shared" si="71"/>
        <v/>
      </c>
    </row>
    <row r="761" spans="2:9" ht="15.75" x14ac:dyDescent="0.25">
      <c r="B761" s="117" t="str">
        <f t="shared" si="72"/>
        <v/>
      </c>
      <c r="C761" s="118" t="str">
        <f t="shared" si="67"/>
        <v/>
      </c>
      <c r="D761" s="119" t="str">
        <f t="shared" si="68"/>
        <v/>
      </c>
      <c r="E761" s="120">
        <f>IFERROR(IF(I760-D761&lt;$E$13,0,IF(B761=$E$15,$E$13,IF(B761&lt;$E$15,0,IF(MOD(B761-$E$15,$E$19)=0,$E$13,0)))),0)</f>
        <v>0</v>
      </c>
      <c r="F761" s="121"/>
      <c r="G761" s="119" t="str">
        <f t="shared" si="69"/>
        <v/>
      </c>
      <c r="H761" s="119" t="str">
        <f t="shared" si="70"/>
        <v/>
      </c>
      <c r="I761" s="122" t="str">
        <f t="shared" si="71"/>
        <v/>
      </c>
    </row>
    <row r="762" spans="2:9" ht="15.75" x14ac:dyDescent="0.25">
      <c r="B762" s="117" t="str">
        <f t="shared" si="72"/>
        <v/>
      </c>
      <c r="C762" s="118" t="str">
        <f t="shared" si="67"/>
        <v/>
      </c>
      <c r="D762" s="119" t="str">
        <f t="shared" si="68"/>
        <v/>
      </c>
      <c r="E762" s="120">
        <f>IFERROR(IF(I761-D762&lt;$E$13,0,IF(B762=$E$15,$E$13,IF(B762&lt;$E$15,0,IF(MOD(B762-$E$15,$E$19)=0,$E$13,0)))),0)</f>
        <v>0</v>
      </c>
      <c r="F762" s="121"/>
      <c r="G762" s="119" t="str">
        <f t="shared" si="69"/>
        <v/>
      </c>
      <c r="H762" s="119" t="str">
        <f t="shared" si="70"/>
        <v/>
      </c>
      <c r="I762" s="122" t="str">
        <f t="shared" si="71"/>
        <v/>
      </c>
    </row>
    <row r="763" spans="2:9" ht="15.75" x14ac:dyDescent="0.25">
      <c r="B763" s="117" t="str">
        <f t="shared" si="72"/>
        <v/>
      </c>
      <c r="C763" s="118" t="str">
        <f t="shared" si="67"/>
        <v/>
      </c>
      <c r="D763" s="119" t="str">
        <f t="shared" si="68"/>
        <v/>
      </c>
      <c r="E763" s="120">
        <f>IFERROR(IF(I762-D763&lt;$E$13,0,IF(B763=$E$15,$E$13,IF(B763&lt;$E$15,0,IF(MOD(B763-$E$15,$E$19)=0,$E$13,0)))),0)</f>
        <v>0</v>
      </c>
      <c r="F763" s="121"/>
      <c r="G763" s="119" t="str">
        <f t="shared" si="69"/>
        <v/>
      </c>
      <c r="H763" s="119" t="str">
        <f t="shared" si="70"/>
        <v/>
      </c>
      <c r="I763" s="122" t="str">
        <f t="shared" si="71"/>
        <v/>
      </c>
    </row>
    <row r="764" spans="2:9" ht="15.75" x14ac:dyDescent="0.25">
      <c r="B764" s="117" t="str">
        <f t="shared" si="72"/>
        <v/>
      </c>
      <c r="C764" s="118" t="str">
        <f t="shared" si="67"/>
        <v/>
      </c>
      <c r="D764" s="119" t="str">
        <f t="shared" si="68"/>
        <v/>
      </c>
      <c r="E764" s="120">
        <f>IFERROR(IF(I763-D764&lt;$E$13,0,IF(B764=$E$15,$E$13,IF(B764&lt;$E$15,0,IF(MOD(B764-$E$15,$E$19)=0,$E$13,0)))),0)</f>
        <v>0</v>
      </c>
      <c r="F764" s="121"/>
      <c r="G764" s="119" t="str">
        <f t="shared" si="69"/>
        <v/>
      </c>
      <c r="H764" s="119" t="str">
        <f t="shared" si="70"/>
        <v/>
      </c>
      <c r="I764" s="122" t="str">
        <f t="shared" si="71"/>
        <v/>
      </c>
    </row>
    <row r="765" spans="2:9" ht="15.75" x14ac:dyDescent="0.25">
      <c r="B765" s="117" t="str">
        <f t="shared" si="72"/>
        <v/>
      </c>
      <c r="C765" s="118" t="str">
        <f t="shared" si="67"/>
        <v/>
      </c>
      <c r="D765" s="119" t="str">
        <f t="shared" si="68"/>
        <v/>
      </c>
      <c r="E765" s="120">
        <f>IFERROR(IF(I764-D765&lt;$E$13,0,IF(B765=$E$15,$E$13,IF(B765&lt;$E$15,0,IF(MOD(B765-$E$15,$E$19)=0,$E$13,0)))),0)</f>
        <v>0</v>
      </c>
      <c r="F765" s="121"/>
      <c r="G765" s="119" t="str">
        <f t="shared" si="69"/>
        <v/>
      </c>
      <c r="H765" s="119" t="str">
        <f t="shared" si="70"/>
        <v/>
      </c>
      <c r="I765" s="122" t="str">
        <f t="shared" si="71"/>
        <v/>
      </c>
    </row>
    <row r="766" spans="2:9" ht="15.75" x14ac:dyDescent="0.25">
      <c r="B766" s="117" t="str">
        <f t="shared" si="72"/>
        <v/>
      </c>
      <c r="C766" s="118" t="str">
        <f t="shared" si="67"/>
        <v/>
      </c>
      <c r="D766" s="119" t="str">
        <f t="shared" si="68"/>
        <v/>
      </c>
      <c r="E766" s="120">
        <f>IFERROR(IF(I765-D766&lt;$E$13,0,IF(B766=$E$15,$E$13,IF(B766&lt;$E$15,0,IF(MOD(B766-$E$15,$E$19)=0,$E$13,0)))),0)</f>
        <v>0</v>
      </c>
      <c r="F766" s="121"/>
      <c r="G766" s="119" t="str">
        <f t="shared" si="69"/>
        <v/>
      </c>
      <c r="H766" s="119" t="str">
        <f t="shared" si="70"/>
        <v/>
      </c>
      <c r="I766" s="122" t="str">
        <f t="shared" si="71"/>
        <v/>
      </c>
    </row>
    <row r="767" spans="2:9" ht="15.75" x14ac:dyDescent="0.25">
      <c r="B767" s="117" t="str">
        <f t="shared" si="72"/>
        <v/>
      </c>
      <c r="C767" s="118" t="str">
        <f t="shared" si="67"/>
        <v/>
      </c>
      <c r="D767" s="119" t="str">
        <f t="shared" si="68"/>
        <v/>
      </c>
      <c r="E767" s="120">
        <f>IFERROR(IF(I766-D767&lt;$E$13,0,IF(B767=$E$15,$E$13,IF(B767&lt;$E$15,0,IF(MOD(B767-$E$15,$E$19)=0,$E$13,0)))),0)</f>
        <v>0</v>
      </c>
      <c r="F767" s="121"/>
      <c r="G767" s="119" t="str">
        <f t="shared" si="69"/>
        <v/>
      </c>
      <c r="H767" s="119" t="str">
        <f t="shared" si="70"/>
        <v/>
      </c>
      <c r="I767" s="122" t="str">
        <f t="shared" si="71"/>
        <v/>
      </c>
    </row>
    <row r="768" spans="2:9" ht="15.75" x14ac:dyDescent="0.25">
      <c r="B768" s="117" t="str">
        <f t="shared" si="72"/>
        <v/>
      </c>
      <c r="C768" s="118" t="str">
        <f t="shared" si="67"/>
        <v/>
      </c>
      <c r="D768" s="119" t="str">
        <f t="shared" si="68"/>
        <v/>
      </c>
      <c r="E768" s="120">
        <f>IFERROR(IF(I767-D768&lt;$E$13,0,IF(B768=$E$15,$E$13,IF(B768&lt;$E$15,0,IF(MOD(B768-$E$15,$E$19)=0,$E$13,0)))),0)</f>
        <v>0</v>
      </c>
      <c r="F768" s="121"/>
      <c r="G768" s="119" t="str">
        <f t="shared" si="69"/>
        <v/>
      </c>
      <c r="H768" s="119" t="str">
        <f t="shared" si="70"/>
        <v/>
      </c>
      <c r="I768" s="122" t="str">
        <f t="shared" si="71"/>
        <v/>
      </c>
    </row>
    <row r="769" spans="2:9" ht="15.75" x14ac:dyDescent="0.25">
      <c r="B769" s="117" t="str">
        <f t="shared" si="72"/>
        <v/>
      </c>
      <c r="C769" s="118" t="str">
        <f t="shared" si="67"/>
        <v/>
      </c>
      <c r="D769" s="119" t="str">
        <f t="shared" si="68"/>
        <v/>
      </c>
      <c r="E769" s="120">
        <f>IFERROR(IF(I768-D769&lt;$E$13,0,IF(B769=$E$15,$E$13,IF(B769&lt;$E$15,0,IF(MOD(B769-$E$15,$E$19)=0,$E$13,0)))),0)</f>
        <v>0</v>
      </c>
      <c r="F769" s="121"/>
      <c r="G769" s="119" t="str">
        <f t="shared" si="69"/>
        <v/>
      </c>
      <c r="H769" s="119" t="str">
        <f t="shared" si="70"/>
        <v/>
      </c>
      <c r="I769" s="122" t="str">
        <f t="shared" si="71"/>
        <v/>
      </c>
    </row>
    <row r="770" spans="2:9" ht="15.75" x14ac:dyDescent="0.25">
      <c r="B770" s="117" t="str">
        <f t="shared" si="72"/>
        <v/>
      </c>
      <c r="C770" s="118" t="str">
        <f t="shared" si="67"/>
        <v/>
      </c>
      <c r="D770" s="119" t="str">
        <f t="shared" si="68"/>
        <v/>
      </c>
      <c r="E770" s="120">
        <f>IFERROR(IF(I769-D770&lt;$E$13,0,IF(B770=$E$15,$E$13,IF(B770&lt;$E$15,0,IF(MOD(B770-$E$15,$E$19)=0,$E$13,0)))),0)</f>
        <v>0</v>
      </c>
      <c r="F770" s="121"/>
      <c r="G770" s="119" t="str">
        <f t="shared" si="69"/>
        <v/>
      </c>
      <c r="H770" s="119" t="str">
        <f t="shared" si="70"/>
        <v/>
      </c>
      <c r="I770" s="122" t="str">
        <f t="shared" si="71"/>
        <v/>
      </c>
    </row>
    <row r="771" spans="2:9" ht="15.75" x14ac:dyDescent="0.25">
      <c r="B771" s="117" t="str">
        <f t="shared" si="72"/>
        <v/>
      </c>
      <c r="C771" s="118" t="str">
        <f t="shared" si="67"/>
        <v/>
      </c>
      <c r="D771" s="119" t="str">
        <f t="shared" si="68"/>
        <v/>
      </c>
      <c r="E771" s="120">
        <f>IFERROR(IF(I770-D771&lt;$E$13,0,IF(B771=$E$15,$E$13,IF(B771&lt;$E$15,0,IF(MOD(B771-$E$15,$E$19)=0,$E$13,0)))),0)</f>
        <v>0</v>
      </c>
      <c r="F771" s="121"/>
      <c r="G771" s="119" t="str">
        <f t="shared" si="69"/>
        <v/>
      </c>
      <c r="H771" s="119" t="str">
        <f t="shared" si="70"/>
        <v/>
      </c>
      <c r="I771" s="122" t="str">
        <f t="shared" si="71"/>
        <v/>
      </c>
    </row>
    <row r="772" spans="2:9" ht="15.75" x14ac:dyDescent="0.25">
      <c r="B772" s="117" t="str">
        <f t="shared" si="72"/>
        <v/>
      </c>
      <c r="C772" s="118" t="str">
        <f t="shared" si="67"/>
        <v/>
      </c>
      <c r="D772" s="119" t="str">
        <f t="shared" si="68"/>
        <v/>
      </c>
      <c r="E772" s="120">
        <f>IFERROR(IF(I771-D772&lt;$E$13,0,IF(B772=$E$15,$E$13,IF(B772&lt;$E$15,0,IF(MOD(B772-$E$15,$E$19)=0,$E$13,0)))),0)</f>
        <v>0</v>
      </c>
      <c r="F772" s="121"/>
      <c r="G772" s="119" t="str">
        <f t="shared" si="69"/>
        <v/>
      </c>
      <c r="H772" s="119" t="str">
        <f t="shared" si="70"/>
        <v/>
      </c>
      <c r="I772" s="122" t="str">
        <f t="shared" si="71"/>
        <v/>
      </c>
    </row>
    <row r="773" spans="2:9" ht="15.75" x14ac:dyDescent="0.25">
      <c r="B773" s="117" t="str">
        <f t="shared" si="72"/>
        <v/>
      </c>
      <c r="C773" s="118" t="str">
        <f t="shared" si="67"/>
        <v/>
      </c>
      <c r="D773" s="119" t="str">
        <f t="shared" si="68"/>
        <v/>
      </c>
      <c r="E773" s="120">
        <f>IFERROR(IF(I772-D773&lt;$E$13,0,IF(B773=$E$15,$E$13,IF(B773&lt;$E$15,0,IF(MOD(B773-$E$15,$E$19)=0,$E$13,0)))),0)</f>
        <v>0</v>
      </c>
      <c r="F773" s="121"/>
      <c r="G773" s="119" t="str">
        <f t="shared" si="69"/>
        <v/>
      </c>
      <c r="H773" s="119" t="str">
        <f t="shared" si="70"/>
        <v/>
      </c>
      <c r="I773" s="122" t="str">
        <f t="shared" si="71"/>
        <v/>
      </c>
    </row>
    <row r="774" spans="2:9" ht="15.75" x14ac:dyDescent="0.25">
      <c r="B774" s="117" t="str">
        <f t="shared" si="72"/>
        <v/>
      </c>
      <c r="C774" s="118" t="str">
        <f t="shared" si="67"/>
        <v/>
      </c>
      <c r="D774" s="119" t="str">
        <f t="shared" si="68"/>
        <v/>
      </c>
      <c r="E774" s="120">
        <f>IFERROR(IF(I773-D774&lt;$E$13,0,IF(B774=$E$15,$E$13,IF(B774&lt;$E$15,0,IF(MOD(B774-$E$15,$E$19)=0,$E$13,0)))),0)</f>
        <v>0</v>
      </c>
      <c r="F774" s="121"/>
      <c r="G774" s="119" t="str">
        <f t="shared" si="69"/>
        <v/>
      </c>
      <c r="H774" s="119" t="str">
        <f t="shared" si="70"/>
        <v/>
      </c>
      <c r="I774" s="122" t="str">
        <f t="shared" si="71"/>
        <v/>
      </c>
    </row>
    <row r="775" spans="2:9" ht="15.75" x14ac:dyDescent="0.25">
      <c r="B775" s="117" t="str">
        <f t="shared" si="72"/>
        <v/>
      </c>
      <c r="C775" s="118" t="str">
        <f t="shared" si="67"/>
        <v/>
      </c>
      <c r="D775" s="119" t="str">
        <f t="shared" si="68"/>
        <v/>
      </c>
      <c r="E775" s="120">
        <f>IFERROR(IF(I774-D775&lt;$E$13,0,IF(B775=$E$15,$E$13,IF(B775&lt;$E$15,0,IF(MOD(B775-$E$15,$E$19)=0,$E$13,0)))),0)</f>
        <v>0</v>
      </c>
      <c r="F775" s="121"/>
      <c r="G775" s="119" t="str">
        <f t="shared" si="69"/>
        <v/>
      </c>
      <c r="H775" s="119" t="str">
        <f t="shared" si="70"/>
        <v/>
      </c>
      <c r="I775" s="122" t="str">
        <f t="shared" si="71"/>
        <v/>
      </c>
    </row>
    <row r="776" spans="2:9" ht="15.75" x14ac:dyDescent="0.25">
      <c r="B776" s="117" t="str">
        <f t="shared" si="72"/>
        <v/>
      </c>
      <c r="C776" s="118" t="str">
        <f t="shared" si="67"/>
        <v/>
      </c>
      <c r="D776" s="119" t="str">
        <f t="shared" si="68"/>
        <v/>
      </c>
      <c r="E776" s="120">
        <f>IFERROR(IF(I775-D776&lt;$E$13,0,IF(B776=$E$15,$E$13,IF(B776&lt;$E$15,0,IF(MOD(B776-$E$15,$E$19)=0,$E$13,0)))),0)</f>
        <v>0</v>
      </c>
      <c r="F776" s="121"/>
      <c r="G776" s="119" t="str">
        <f t="shared" si="69"/>
        <v/>
      </c>
      <c r="H776" s="119" t="str">
        <f t="shared" si="70"/>
        <v/>
      </c>
      <c r="I776" s="122" t="str">
        <f t="shared" si="71"/>
        <v/>
      </c>
    </row>
    <row r="777" spans="2:9" ht="15.75" x14ac:dyDescent="0.25">
      <c r="B777" s="117" t="str">
        <f t="shared" si="72"/>
        <v/>
      </c>
      <c r="C777" s="118" t="str">
        <f t="shared" si="67"/>
        <v/>
      </c>
      <c r="D777" s="119" t="str">
        <f t="shared" si="68"/>
        <v/>
      </c>
      <c r="E777" s="120">
        <f>IFERROR(IF(I776-D777&lt;$E$13,0,IF(B777=$E$15,$E$13,IF(B777&lt;$E$15,0,IF(MOD(B777-$E$15,$E$19)=0,$E$13,0)))),0)</f>
        <v>0</v>
      </c>
      <c r="F777" s="121"/>
      <c r="G777" s="119" t="str">
        <f t="shared" si="69"/>
        <v/>
      </c>
      <c r="H777" s="119" t="str">
        <f t="shared" si="70"/>
        <v/>
      </c>
      <c r="I777" s="122" t="str">
        <f t="shared" si="71"/>
        <v/>
      </c>
    </row>
    <row r="778" spans="2:9" ht="15.75" x14ac:dyDescent="0.25">
      <c r="B778" s="117" t="str">
        <f t="shared" si="72"/>
        <v/>
      </c>
      <c r="C778" s="118" t="str">
        <f t="shared" si="67"/>
        <v/>
      </c>
      <c r="D778" s="119" t="str">
        <f t="shared" si="68"/>
        <v/>
      </c>
      <c r="E778" s="120">
        <f>IFERROR(IF(I777-D778&lt;$E$13,0,IF(B778=$E$15,$E$13,IF(B778&lt;$E$15,0,IF(MOD(B778-$E$15,$E$19)=0,$E$13,0)))),0)</f>
        <v>0</v>
      </c>
      <c r="F778" s="121"/>
      <c r="G778" s="119" t="str">
        <f t="shared" si="69"/>
        <v/>
      </c>
      <c r="H778" s="119" t="str">
        <f t="shared" si="70"/>
        <v/>
      </c>
      <c r="I778" s="122" t="str">
        <f t="shared" si="71"/>
        <v/>
      </c>
    </row>
    <row r="779" spans="2:9" ht="15.75" x14ac:dyDescent="0.25">
      <c r="B779" s="117" t="str">
        <f t="shared" si="72"/>
        <v/>
      </c>
      <c r="C779" s="118" t="str">
        <f t="shared" si="67"/>
        <v/>
      </c>
      <c r="D779" s="119" t="str">
        <f t="shared" si="68"/>
        <v/>
      </c>
      <c r="E779" s="120">
        <f>IFERROR(IF(I778-D779&lt;$E$13,0,IF(B779=$E$15,$E$13,IF(B779&lt;$E$15,0,IF(MOD(B779-$E$15,$E$19)=0,$E$13,0)))),0)</f>
        <v>0</v>
      </c>
      <c r="F779" s="121"/>
      <c r="G779" s="119" t="str">
        <f t="shared" si="69"/>
        <v/>
      </c>
      <c r="H779" s="119" t="str">
        <f t="shared" si="70"/>
        <v/>
      </c>
      <c r="I779" s="122" t="str">
        <f t="shared" si="71"/>
        <v/>
      </c>
    </row>
    <row r="780" spans="2:9" ht="15.75" x14ac:dyDescent="0.25">
      <c r="B780" s="117" t="str">
        <f t="shared" si="72"/>
        <v/>
      </c>
      <c r="C780" s="118" t="str">
        <f t="shared" si="67"/>
        <v/>
      </c>
      <c r="D780" s="119" t="str">
        <f t="shared" si="68"/>
        <v/>
      </c>
      <c r="E780" s="120">
        <f>IFERROR(IF(I779-D780&lt;$E$13,0,IF(B780=$E$15,$E$13,IF(B780&lt;$E$15,0,IF(MOD(B780-$E$15,$E$19)=0,$E$13,0)))),0)</f>
        <v>0</v>
      </c>
      <c r="F780" s="121"/>
      <c r="G780" s="119" t="str">
        <f t="shared" si="69"/>
        <v/>
      </c>
      <c r="H780" s="119" t="str">
        <f t="shared" si="70"/>
        <v/>
      </c>
      <c r="I780" s="122" t="str">
        <f t="shared" si="71"/>
        <v/>
      </c>
    </row>
    <row r="781" spans="2:9" ht="15.75" x14ac:dyDescent="0.25">
      <c r="B781" s="117" t="str">
        <f t="shared" si="72"/>
        <v/>
      </c>
      <c r="C781" s="118" t="str">
        <f t="shared" si="67"/>
        <v/>
      </c>
      <c r="D781" s="119" t="str">
        <f t="shared" si="68"/>
        <v/>
      </c>
      <c r="E781" s="120">
        <f>IFERROR(IF(I780-D781&lt;$E$13,0,IF(B781=$E$15,$E$13,IF(B781&lt;$E$15,0,IF(MOD(B781-$E$15,$E$19)=0,$E$13,0)))),0)</f>
        <v>0</v>
      </c>
      <c r="F781" s="121"/>
      <c r="G781" s="119" t="str">
        <f t="shared" si="69"/>
        <v/>
      </c>
      <c r="H781" s="119" t="str">
        <f t="shared" si="70"/>
        <v/>
      </c>
      <c r="I781" s="122" t="str">
        <f t="shared" si="71"/>
        <v/>
      </c>
    </row>
    <row r="782" spans="2:9" ht="15.75" x14ac:dyDescent="0.25">
      <c r="B782" s="117" t="str">
        <f t="shared" si="72"/>
        <v/>
      </c>
      <c r="C782" s="118" t="str">
        <f t="shared" si="67"/>
        <v/>
      </c>
      <c r="D782" s="119" t="str">
        <f t="shared" si="68"/>
        <v/>
      </c>
      <c r="E782" s="120">
        <f>IFERROR(IF(I781-D782&lt;$E$13,0,IF(B782=$E$15,$E$13,IF(B782&lt;$E$15,0,IF(MOD(B782-$E$15,$E$19)=0,$E$13,0)))),0)</f>
        <v>0</v>
      </c>
      <c r="F782" s="121"/>
      <c r="G782" s="119" t="str">
        <f t="shared" si="69"/>
        <v/>
      </c>
      <c r="H782" s="119" t="str">
        <f t="shared" si="70"/>
        <v/>
      </c>
      <c r="I782" s="122" t="str">
        <f t="shared" si="71"/>
        <v/>
      </c>
    </row>
    <row r="783" spans="2:9" ht="15.75" x14ac:dyDescent="0.25">
      <c r="B783" s="117" t="str">
        <f t="shared" si="72"/>
        <v/>
      </c>
      <c r="C783" s="118" t="str">
        <f t="shared" si="67"/>
        <v/>
      </c>
      <c r="D783" s="119" t="str">
        <f t="shared" si="68"/>
        <v/>
      </c>
      <c r="E783" s="120">
        <f>IFERROR(IF(I782-D783&lt;$E$13,0,IF(B783=$E$15,$E$13,IF(B783&lt;$E$15,0,IF(MOD(B783-$E$15,$E$19)=0,$E$13,0)))),0)</f>
        <v>0</v>
      </c>
      <c r="F783" s="121"/>
      <c r="G783" s="119" t="str">
        <f t="shared" si="69"/>
        <v/>
      </c>
      <c r="H783" s="119" t="str">
        <f t="shared" si="70"/>
        <v/>
      </c>
      <c r="I783" s="122" t="str">
        <f t="shared" si="71"/>
        <v/>
      </c>
    </row>
    <row r="784" spans="2:9" ht="15.75" x14ac:dyDescent="0.25">
      <c r="B784" s="117" t="str">
        <f t="shared" si="72"/>
        <v/>
      </c>
      <c r="C784" s="118" t="str">
        <f t="shared" si="67"/>
        <v/>
      </c>
      <c r="D784" s="119" t="str">
        <f t="shared" si="68"/>
        <v/>
      </c>
      <c r="E784" s="120">
        <f>IFERROR(IF(I783-D784&lt;$E$13,0,IF(B784=$E$15,$E$13,IF(B784&lt;$E$15,0,IF(MOD(B784-$E$15,$E$19)=0,$E$13,0)))),0)</f>
        <v>0</v>
      </c>
      <c r="F784" s="121"/>
      <c r="G784" s="119" t="str">
        <f t="shared" si="69"/>
        <v/>
      </c>
      <c r="H784" s="119" t="str">
        <f t="shared" si="70"/>
        <v/>
      </c>
      <c r="I784" s="122" t="str">
        <f t="shared" si="71"/>
        <v/>
      </c>
    </row>
    <row r="785" spans="2:9" ht="15.75" x14ac:dyDescent="0.25">
      <c r="B785" s="117" t="str">
        <f t="shared" si="72"/>
        <v/>
      </c>
      <c r="C785" s="118" t="str">
        <f t="shared" si="67"/>
        <v/>
      </c>
      <c r="D785" s="119" t="str">
        <f t="shared" si="68"/>
        <v/>
      </c>
      <c r="E785" s="120">
        <f>IFERROR(IF(I784-D785&lt;$E$13,0,IF(B785=$E$15,$E$13,IF(B785&lt;$E$15,0,IF(MOD(B785-$E$15,$E$19)=0,$E$13,0)))),0)</f>
        <v>0</v>
      </c>
      <c r="F785" s="121"/>
      <c r="G785" s="119" t="str">
        <f t="shared" si="69"/>
        <v/>
      </c>
      <c r="H785" s="119" t="str">
        <f t="shared" si="70"/>
        <v/>
      </c>
      <c r="I785" s="122" t="str">
        <f t="shared" si="71"/>
        <v/>
      </c>
    </row>
    <row r="786" spans="2:9" ht="15.75" x14ac:dyDescent="0.25">
      <c r="B786" s="117" t="str">
        <f t="shared" si="72"/>
        <v/>
      </c>
      <c r="C786" s="118" t="str">
        <f t="shared" si="67"/>
        <v/>
      </c>
      <c r="D786" s="119" t="str">
        <f t="shared" si="68"/>
        <v/>
      </c>
      <c r="E786" s="120">
        <f>IFERROR(IF(I785-D786&lt;$E$13,0,IF(B786=$E$15,$E$13,IF(B786&lt;$E$15,0,IF(MOD(B786-$E$15,$E$19)=0,$E$13,0)))),0)</f>
        <v>0</v>
      </c>
      <c r="F786" s="121"/>
      <c r="G786" s="119" t="str">
        <f t="shared" si="69"/>
        <v/>
      </c>
      <c r="H786" s="119" t="str">
        <f t="shared" si="70"/>
        <v/>
      </c>
      <c r="I786" s="122" t="str">
        <f t="shared" si="71"/>
        <v/>
      </c>
    </row>
    <row r="787" spans="2:9" ht="15.75" x14ac:dyDescent="0.25">
      <c r="B787" s="117" t="str">
        <f t="shared" si="72"/>
        <v/>
      </c>
      <c r="C787" s="118" t="str">
        <f t="shared" si="67"/>
        <v/>
      </c>
      <c r="D787" s="119" t="str">
        <f t="shared" si="68"/>
        <v/>
      </c>
      <c r="E787" s="120">
        <f>IFERROR(IF(I786-D787&lt;$E$13,0,IF(B787=$E$15,$E$13,IF(B787&lt;$E$15,0,IF(MOD(B787-$E$15,$E$19)=0,$E$13,0)))),0)</f>
        <v>0</v>
      </c>
      <c r="F787" s="121"/>
      <c r="G787" s="119" t="str">
        <f t="shared" si="69"/>
        <v/>
      </c>
      <c r="H787" s="119" t="str">
        <f t="shared" si="70"/>
        <v/>
      </c>
      <c r="I787" s="122" t="str">
        <f t="shared" si="71"/>
        <v/>
      </c>
    </row>
    <row r="788" spans="2:9" ht="15.75" x14ac:dyDescent="0.25">
      <c r="B788" s="117" t="str">
        <f t="shared" si="72"/>
        <v/>
      </c>
      <c r="C788" s="118" t="str">
        <f t="shared" si="67"/>
        <v/>
      </c>
      <c r="D788" s="119" t="str">
        <f t="shared" si="68"/>
        <v/>
      </c>
      <c r="E788" s="120">
        <f>IFERROR(IF(I787-D788&lt;$E$13,0,IF(B788=$E$15,$E$13,IF(B788&lt;$E$15,0,IF(MOD(B788-$E$15,$E$19)=0,$E$13,0)))),0)</f>
        <v>0</v>
      </c>
      <c r="F788" s="121"/>
      <c r="G788" s="119" t="str">
        <f t="shared" si="69"/>
        <v/>
      </c>
      <c r="H788" s="119" t="str">
        <f t="shared" si="70"/>
        <v/>
      </c>
      <c r="I788" s="122" t="str">
        <f t="shared" si="71"/>
        <v/>
      </c>
    </row>
    <row r="789" spans="2:9" ht="15.75" x14ac:dyDescent="0.25">
      <c r="B789" s="117" t="str">
        <f t="shared" si="72"/>
        <v/>
      </c>
      <c r="C789" s="118" t="str">
        <f t="shared" si="67"/>
        <v/>
      </c>
      <c r="D789" s="119" t="str">
        <f t="shared" si="68"/>
        <v/>
      </c>
      <c r="E789" s="120">
        <f>IFERROR(IF(I788-D789&lt;$E$13,0,IF(B789=$E$15,$E$13,IF(B789&lt;$E$15,0,IF(MOD(B789-$E$15,$E$19)=0,$E$13,0)))),0)</f>
        <v>0</v>
      </c>
      <c r="F789" s="121"/>
      <c r="G789" s="119" t="str">
        <f t="shared" si="69"/>
        <v/>
      </c>
      <c r="H789" s="119" t="str">
        <f t="shared" si="70"/>
        <v/>
      </c>
      <c r="I789" s="122" t="str">
        <f t="shared" si="71"/>
        <v/>
      </c>
    </row>
    <row r="790" spans="2:9" ht="15.75" x14ac:dyDescent="0.25">
      <c r="B790" s="117" t="str">
        <f t="shared" si="72"/>
        <v/>
      </c>
      <c r="C790" s="118" t="str">
        <f t="shared" si="67"/>
        <v/>
      </c>
      <c r="D790" s="119" t="str">
        <f t="shared" si="68"/>
        <v/>
      </c>
      <c r="E790" s="120">
        <f>IFERROR(IF(I789-D790&lt;$E$13,0,IF(B790=$E$15,$E$13,IF(B790&lt;$E$15,0,IF(MOD(B790-$E$15,$E$19)=0,$E$13,0)))),0)</f>
        <v>0</v>
      </c>
      <c r="F790" s="121"/>
      <c r="G790" s="119" t="str">
        <f t="shared" si="69"/>
        <v/>
      </c>
      <c r="H790" s="119" t="str">
        <f t="shared" si="70"/>
        <v/>
      </c>
      <c r="I790" s="122" t="str">
        <f t="shared" si="71"/>
        <v/>
      </c>
    </row>
    <row r="791" spans="2:9" ht="15.75" x14ac:dyDescent="0.25">
      <c r="B791" s="117" t="str">
        <f t="shared" si="72"/>
        <v/>
      </c>
      <c r="C791" s="118" t="str">
        <f t="shared" si="67"/>
        <v/>
      </c>
      <c r="D791" s="119" t="str">
        <f t="shared" si="68"/>
        <v/>
      </c>
      <c r="E791" s="120">
        <f>IFERROR(IF(I790-D791&lt;$E$13,0,IF(B791=$E$15,$E$13,IF(B791&lt;$E$15,0,IF(MOD(B791-$E$15,$E$19)=0,$E$13,0)))),0)</f>
        <v>0</v>
      </c>
      <c r="F791" s="121"/>
      <c r="G791" s="119" t="str">
        <f t="shared" si="69"/>
        <v/>
      </c>
      <c r="H791" s="119" t="str">
        <f t="shared" si="70"/>
        <v/>
      </c>
      <c r="I791" s="122" t="str">
        <f t="shared" si="71"/>
        <v/>
      </c>
    </row>
    <row r="792" spans="2:9" ht="15.75" x14ac:dyDescent="0.25">
      <c r="B792" s="117" t="str">
        <f t="shared" si="72"/>
        <v/>
      </c>
      <c r="C792" s="118" t="str">
        <f t="shared" si="67"/>
        <v/>
      </c>
      <c r="D792" s="119" t="str">
        <f t="shared" si="68"/>
        <v/>
      </c>
      <c r="E792" s="120">
        <f>IFERROR(IF(I791-D792&lt;$E$13,0,IF(B792=$E$15,$E$13,IF(B792&lt;$E$15,0,IF(MOD(B792-$E$15,$E$19)=0,$E$13,0)))),0)</f>
        <v>0</v>
      </c>
      <c r="F792" s="121"/>
      <c r="G792" s="119" t="str">
        <f t="shared" si="69"/>
        <v/>
      </c>
      <c r="H792" s="119" t="str">
        <f t="shared" si="70"/>
        <v/>
      </c>
      <c r="I792" s="122" t="str">
        <f t="shared" si="71"/>
        <v/>
      </c>
    </row>
    <row r="793" spans="2:9" ht="15.75" x14ac:dyDescent="0.25">
      <c r="B793" s="117" t="str">
        <f t="shared" si="72"/>
        <v/>
      </c>
      <c r="C793" s="118" t="str">
        <f t="shared" ref="C793:C856" si="73">IF(B793="","",IF(OR(payment_frequency="Weekly",payment_frequency="Bi-weekly",payment_frequency="Semi-monthly"),first_payment_date+B793*VLOOKUP(payment_frequency,periodic_table,2,0),EDATE(first_payment_date,B793*VLOOKUP(payment_frequency,periodic_table,2,0))))</f>
        <v/>
      </c>
      <c r="D793" s="119" t="str">
        <f t="shared" ref="D793:D856" si="74">IF(B793="","",IF(I792&lt;payment,I792*(1+rate),payment))</f>
        <v/>
      </c>
      <c r="E793" s="120">
        <f>IFERROR(IF(I792-D793&lt;$E$13,0,IF(B793=$E$15,$E$13,IF(B793&lt;$E$15,0,IF(MOD(B793-$E$15,$E$19)=0,$E$13,0)))),0)</f>
        <v>0</v>
      </c>
      <c r="F793" s="121"/>
      <c r="G793" s="119" t="str">
        <f t="shared" ref="G793:G856" si="75">IF(AND(payment_type=1,B793=1),0,IF(B793="","",I792*rate))</f>
        <v/>
      </c>
      <c r="H793" s="119" t="str">
        <f t="shared" si="70"/>
        <v/>
      </c>
      <c r="I793" s="122" t="str">
        <f t="shared" si="71"/>
        <v/>
      </c>
    </row>
    <row r="794" spans="2:9" ht="15.75" x14ac:dyDescent="0.25">
      <c r="B794" s="117" t="str">
        <f t="shared" si="72"/>
        <v/>
      </c>
      <c r="C794" s="118" t="str">
        <f t="shared" si="73"/>
        <v/>
      </c>
      <c r="D794" s="119" t="str">
        <f t="shared" si="74"/>
        <v/>
      </c>
      <c r="E794" s="120">
        <f>IFERROR(IF(I793-D794&lt;$E$13,0,IF(B794=$E$15,$E$13,IF(B794&lt;$E$15,0,IF(MOD(B794-$E$15,$E$19)=0,$E$13,0)))),0)</f>
        <v>0</v>
      </c>
      <c r="F794" s="121"/>
      <c r="G794" s="119" t="str">
        <f t="shared" si="75"/>
        <v/>
      </c>
      <c r="H794" s="119" t="str">
        <f t="shared" ref="H794:H857" si="76">IF(B794="","",D794-G794+E794+F794)</f>
        <v/>
      </c>
      <c r="I794" s="122" t="str">
        <f t="shared" ref="I794:I857" si="77">IFERROR(IF(H794&lt;=0,"",I793-H794),"")</f>
        <v/>
      </c>
    </row>
    <row r="795" spans="2:9" ht="15.75" x14ac:dyDescent="0.25">
      <c r="B795" s="117" t="str">
        <f t="shared" si="72"/>
        <v/>
      </c>
      <c r="C795" s="118" t="str">
        <f t="shared" si="73"/>
        <v/>
      </c>
      <c r="D795" s="119" t="str">
        <f t="shared" si="74"/>
        <v/>
      </c>
      <c r="E795" s="120">
        <f>IFERROR(IF(I794-D795&lt;$E$13,0,IF(B795=$E$15,$E$13,IF(B795&lt;$E$15,0,IF(MOD(B795-$E$15,$E$19)=0,$E$13,0)))),0)</f>
        <v>0</v>
      </c>
      <c r="F795" s="121"/>
      <c r="G795" s="119" t="str">
        <f t="shared" si="75"/>
        <v/>
      </c>
      <c r="H795" s="119" t="str">
        <f t="shared" si="76"/>
        <v/>
      </c>
      <c r="I795" s="122" t="str">
        <f t="shared" si="77"/>
        <v/>
      </c>
    </row>
    <row r="796" spans="2:9" ht="15.75" x14ac:dyDescent="0.25">
      <c r="B796" s="117" t="str">
        <f t="shared" si="72"/>
        <v/>
      </c>
      <c r="C796" s="118" t="str">
        <f t="shared" si="73"/>
        <v/>
      </c>
      <c r="D796" s="119" t="str">
        <f t="shared" si="74"/>
        <v/>
      </c>
      <c r="E796" s="120">
        <f>IFERROR(IF(I795-D796&lt;$E$13,0,IF(B796=$E$15,$E$13,IF(B796&lt;$E$15,0,IF(MOD(B796-$E$15,$E$19)=0,$E$13,0)))),0)</f>
        <v>0</v>
      </c>
      <c r="F796" s="121"/>
      <c r="G796" s="119" t="str">
        <f t="shared" si="75"/>
        <v/>
      </c>
      <c r="H796" s="119" t="str">
        <f t="shared" si="76"/>
        <v/>
      </c>
      <c r="I796" s="122" t="str">
        <f t="shared" si="77"/>
        <v/>
      </c>
    </row>
    <row r="797" spans="2:9" ht="15.75" x14ac:dyDescent="0.25">
      <c r="B797" s="117" t="str">
        <f t="shared" si="72"/>
        <v/>
      </c>
      <c r="C797" s="118" t="str">
        <f t="shared" si="73"/>
        <v/>
      </c>
      <c r="D797" s="119" t="str">
        <f t="shared" si="74"/>
        <v/>
      </c>
      <c r="E797" s="120">
        <f>IFERROR(IF(I796-D797&lt;$E$13,0,IF(B797=$E$15,$E$13,IF(B797&lt;$E$15,0,IF(MOD(B797-$E$15,$E$19)=0,$E$13,0)))),0)</f>
        <v>0</v>
      </c>
      <c r="F797" s="121"/>
      <c r="G797" s="119" t="str">
        <f t="shared" si="75"/>
        <v/>
      </c>
      <c r="H797" s="119" t="str">
        <f t="shared" si="76"/>
        <v/>
      </c>
      <c r="I797" s="122" t="str">
        <f t="shared" si="77"/>
        <v/>
      </c>
    </row>
    <row r="798" spans="2:9" ht="15.75" x14ac:dyDescent="0.25">
      <c r="B798" s="117" t="str">
        <f t="shared" si="72"/>
        <v/>
      </c>
      <c r="C798" s="118" t="str">
        <f t="shared" si="73"/>
        <v/>
      </c>
      <c r="D798" s="119" t="str">
        <f t="shared" si="74"/>
        <v/>
      </c>
      <c r="E798" s="120">
        <f>IFERROR(IF(I797-D798&lt;$E$13,0,IF(B798=$E$15,$E$13,IF(B798&lt;$E$15,0,IF(MOD(B798-$E$15,$E$19)=0,$E$13,0)))),0)</f>
        <v>0</v>
      </c>
      <c r="F798" s="121"/>
      <c r="G798" s="119" t="str">
        <f t="shared" si="75"/>
        <v/>
      </c>
      <c r="H798" s="119" t="str">
        <f t="shared" si="76"/>
        <v/>
      </c>
      <c r="I798" s="122" t="str">
        <f t="shared" si="77"/>
        <v/>
      </c>
    </row>
    <row r="799" spans="2:9" ht="15.75" x14ac:dyDescent="0.25">
      <c r="B799" s="117" t="str">
        <f t="shared" si="72"/>
        <v/>
      </c>
      <c r="C799" s="118" t="str">
        <f t="shared" si="73"/>
        <v/>
      </c>
      <c r="D799" s="119" t="str">
        <f t="shared" si="74"/>
        <v/>
      </c>
      <c r="E799" s="120">
        <f>IFERROR(IF(I798-D799&lt;$E$13,0,IF(B799=$E$15,$E$13,IF(B799&lt;$E$15,0,IF(MOD(B799-$E$15,$E$19)=0,$E$13,0)))),0)</f>
        <v>0</v>
      </c>
      <c r="F799" s="121"/>
      <c r="G799" s="119" t="str">
        <f t="shared" si="75"/>
        <v/>
      </c>
      <c r="H799" s="119" t="str">
        <f t="shared" si="76"/>
        <v/>
      </c>
      <c r="I799" s="122" t="str">
        <f t="shared" si="77"/>
        <v/>
      </c>
    </row>
    <row r="800" spans="2:9" ht="15.75" x14ac:dyDescent="0.25">
      <c r="B800" s="117" t="str">
        <f t="shared" si="72"/>
        <v/>
      </c>
      <c r="C800" s="118" t="str">
        <f t="shared" si="73"/>
        <v/>
      </c>
      <c r="D800" s="119" t="str">
        <f t="shared" si="74"/>
        <v/>
      </c>
      <c r="E800" s="120">
        <f>IFERROR(IF(I799-D800&lt;$E$13,0,IF(B800=$E$15,$E$13,IF(B800&lt;$E$15,0,IF(MOD(B800-$E$15,$E$19)=0,$E$13,0)))),0)</f>
        <v>0</v>
      </c>
      <c r="F800" s="121"/>
      <c r="G800" s="119" t="str">
        <f t="shared" si="75"/>
        <v/>
      </c>
      <c r="H800" s="119" t="str">
        <f t="shared" si="76"/>
        <v/>
      </c>
      <c r="I800" s="122" t="str">
        <f t="shared" si="77"/>
        <v/>
      </c>
    </row>
    <row r="801" spans="2:9" ht="15.75" x14ac:dyDescent="0.25">
      <c r="B801" s="117" t="str">
        <f t="shared" si="72"/>
        <v/>
      </c>
      <c r="C801" s="118" t="str">
        <f t="shared" si="73"/>
        <v/>
      </c>
      <c r="D801" s="119" t="str">
        <f t="shared" si="74"/>
        <v/>
      </c>
      <c r="E801" s="120">
        <f>IFERROR(IF(I800-D801&lt;$E$13,0,IF(B801=$E$15,$E$13,IF(B801&lt;$E$15,0,IF(MOD(B801-$E$15,$E$19)=0,$E$13,0)))),0)</f>
        <v>0</v>
      </c>
      <c r="F801" s="121"/>
      <c r="G801" s="119" t="str">
        <f t="shared" si="75"/>
        <v/>
      </c>
      <c r="H801" s="119" t="str">
        <f t="shared" si="76"/>
        <v/>
      </c>
      <c r="I801" s="122" t="str">
        <f t="shared" si="77"/>
        <v/>
      </c>
    </row>
    <row r="802" spans="2:9" ht="15.75" x14ac:dyDescent="0.25">
      <c r="B802" s="117" t="str">
        <f t="shared" si="72"/>
        <v/>
      </c>
      <c r="C802" s="118" t="str">
        <f t="shared" si="73"/>
        <v/>
      </c>
      <c r="D802" s="119" t="str">
        <f t="shared" si="74"/>
        <v/>
      </c>
      <c r="E802" s="120">
        <f>IFERROR(IF(I801-D802&lt;$E$13,0,IF(B802=$E$15,$E$13,IF(B802&lt;$E$15,0,IF(MOD(B802-$E$15,$E$19)=0,$E$13,0)))),0)</f>
        <v>0</v>
      </c>
      <c r="F802" s="121"/>
      <c r="G802" s="119" t="str">
        <f t="shared" si="75"/>
        <v/>
      </c>
      <c r="H802" s="119" t="str">
        <f t="shared" si="76"/>
        <v/>
      </c>
      <c r="I802" s="122" t="str">
        <f t="shared" si="77"/>
        <v/>
      </c>
    </row>
    <row r="803" spans="2:9" ht="15.75" x14ac:dyDescent="0.25">
      <c r="B803" s="117" t="str">
        <f t="shared" si="72"/>
        <v/>
      </c>
      <c r="C803" s="118" t="str">
        <f t="shared" si="73"/>
        <v/>
      </c>
      <c r="D803" s="119" t="str">
        <f t="shared" si="74"/>
        <v/>
      </c>
      <c r="E803" s="120">
        <f>IFERROR(IF(I802-D803&lt;$E$13,0,IF(B803=$E$15,$E$13,IF(B803&lt;$E$15,0,IF(MOD(B803-$E$15,$E$19)=0,$E$13,0)))),0)</f>
        <v>0</v>
      </c>
      <c r="F803" s="121"/>
      <c r="G803" s="119" t="str">
        <f t="shared" si="75"/>
        <v/>
      </c>
      <c r="H803" s="119" t="str">
        <f t="shared" si="76"/>
        <v/>
      </c>
      <c r="I803" s="122" t="str">
        <f t="shared" si="77"/>
        <v/>
      </c>
    </row>
    <row r="804" spans="2:9" ht="15.75" x14ac:dyDescent="0.25">
      <c r="B804" s="117" t="str">
        <f t="shared" si="72"/>
        <v/>
      </c>
      <c r="C804" s="118" t="str">
        <f t="shared" si="73"/>
        <v/>
      </c>
      <c r="D804" s="119" t="str">
        <f t="shared" si="74"/>
        <v/>
      </c>
      <c r="E804" s="120">
        <f>IFERROR(IF(I803-D804&lt;$E$13,0,IF(B804=$E$15,$E$13,IF(B804&lt;$E$15,0,IF(MOD(B804-$E$15,$E$19)=0,$E$13,0)))),0)</f>
        <v>0</v>
      </c>
      <c r="F804" s="121"/>
      <c r="G804" s="119" t="str">
        <f t="shared" si="75"/>
        <v/>
      </c>
      <c r="H804" s="119" t="str">
        <f t="shared" si="76"/>
        <v/>
      </c>
      <c r="I804" s="122" t="str">
        <f t="shared" si="77"/>
        <v/>
      </c>
    </row>
    <row r="805" spans="2:9" ht="15.75" x14ac:dyDescent="0.25">
      <c r="B805" s="117" t="str">
        <f t="shared" si="72"/>
        <v/>
      </c>
      <c r="C805" s="118" t="str">
        <f t="shared" si="73"/>
        <v/>
      </c>
      <c r="D805" s="119" t="str">
        <f t="shared" si="74"/>
        <v/>
      </c>
      <c r="E805" s="120">
        <f>IFERROR(IF(I804-D805&lt;$E$13,0,IF(B805=$E$15,$E$13,IF(B805&lt;$E$15,0,IF(MOD(B805-$E$15,$E$19)=0,$E$13,0)))),0)</f>
        <v>0</v>
      </c>
      <c r="F805" s="121"/>
      <c r="G805" s="119" t="str">
        <f t="shared" si="75"/>
        <v/>
      </c>
      <c r="H805" s="119" t="str">
        <f t="shared" si="76"/>
        <v/>
      </c>
      <c r="I805" s="122" t="str">
        <f t="shared" si="77"/>
        <v/>
      </c>
    </row>
    <row r="806" spans="2:9" ht="15.75" x14ac:dyDescent="0.25">
      <c r="B806" s="117" t="str">
        <f t="shared" si="72"/>
        <v/>
      </c>
      <c r="C806" s="118" t="str">
        <f t="shared" si="73"/>
        <v/>
      </c>
      <c r="D806" s="119" t="str">
        <f t="shared" si="74"/>
        <v/>
      </c>
      <c r="E806" s="120">
        <f>IFERROR(IF(I805-D806&lt;$E$13,0,IF(B806=$E$15,$E$13,IF(B806&lt;$E$15,0,IF(MOD(B806-$E$15,$E$19)=0,$E$13,0)))),0)</f>
        <v>0</v>
      </c>
      <c r="F806" s="121"/>
      <c r="G806" s="119" t="str">
        <f t="shared" si="75"/>
        <v/>
      </c>
      <c r="H806" s="119" t="str">
        <f t="shared" si="76"/>
        <v/>
      </c>
      <c r="I806" s="122" t="str">
        <f t="shared" si="77"/>
        <v/>
      </c>
    </row>
    <row r="807" spans="2:9" ht="15.75" x14ac:dyDescent="0.25">
      <c r="B807" s="117" t="str">
        <f t="shared" si="72"/>
        <v/>
      </c>
      <c r="C807" s="118" t="str">
        <f t="shared" si="73"/>
        <v/>
      </c>
      <c r="D807" s="119" t="str">
        <f t="shared" si="74"/>
        <v/>
      </c>
      <c r="E807" s="120">
        <f>IFERROR(IF(I806-D807&lt;$E$13,0,IF(B807=$E$15,$E$13,IF(B807&lt;$E$15,0,IF(MOD(B807-$E$15,$E$19)=0,$E$13,0)))),0)</f>
        <v>0</v>
      </c>
      <c r="F807" s="121"/>
      <c r="G807" s="119" t="str">
        <f t="shared" si="75"/>
        <v/>
      </c>
      <c r="H807" s="119" t="str">
        <f t="shared" si="76"/>
        <v/>
      </c>
      <c r="I807" s="122" t="str">
        <f t="shared" si="77"/>
        <v/>
      </c>
    </row>
    <row r="808" spans="2:9" ht="15.75" x14ac:dyDescent="0.25">
      <c r="B808" s="117" t="str">
        <f t="shared" si="72"/>
        <v/>
      </c>
      <c r="C808" s="118" t="str">
        <f t="shared" si="73"/>
        <v/>
      </c>
      <c r="D808" s="119" t="str">
        <f t="shared" si="74"/>
        <v/>
      </c>
      <c r="E808" s="120">
        <f>IFERROR(IF(I807-D808&lt;$E$13,0,IF(B808=$E$15,$E$13,IF(B808&lt;$E$15,0,IF(MOD(B808-$E$15,$E$19)=0,$E$13,0)))),0)</f>
        <v>0</v>
      </c>
      <c r="F808" s="121"/>
      <c r="G808" s="119" t="str">
        <f t="shared" si="75"/>
        <v/>
      </c>
      <c r="H808" s="119" t="str">
        <f t="shared" si="76"/>
        <v/>
      </c>
      <c r="I808" s="122" t="str">
        <f t="shared" si="77"/>
        <v/>
      </c>
    </row>
    <row r="809" spans="2:9" ht="15.75" x14ac:dyDescent="0.25">
      <c r="B809" s="117" t="str">
        <f t="shared" si="72"/>
        <v/>
      </c>
      <c r="C809" s="118" t="str">
        <f t="shared" si="73"/>
        <v/>
      </c>
      <c r="D809" s="119" t="str">
        <f t="shared" si="74"/>
        <v/>
      </c>
      <c r="E809" s="120">
        <f>IFERROR(IF(I808-D809&lt;$E$13,0,IF(B809=$E$15,$E$13,IF(B809&lt;$E$15,0,IF(MOD(B809-$E$15,$E$19)=0,$E$13,0)))),0)</f>
        <v>0</v>
      </c>
      <c r="F809" s="121"/>
      <c r="G809" s="119" t="str">
        <f t="shared" si="75"/>
        <v/>
      </c>
      <c r="H809" s="119" t="str">
        <f t="shared" si="76"/>
        <v/>
      </c>
      <c r="I809" s="122" t="str">
        <f t="shared" si="77"/>
        <v/>
      </c>
    </row>
    <row r="810" spans="2:9" ht="15.75" x14ac:dyDescent="0.25">
      <c r="B810" s="117" t="str">
        <f t="shared" si="72"/>
        <v/>
      </c>
      <c r="C810" s="118" t="str">
        <f t="shared" si="73"/>
        <v/>
      </c>
      <c r="D810" s="119" t="str">
        <f t="shared" si="74"/>
        <v/>
      </c>
      <c r="E810" s="120">
        <f>IFERROR(IF(I809-D810&lt;$E$13,0,IF(B810=$E$15,$E$13,IF(B810&lt;$E$15,0,IF(MOD(B810-$E$15,$E$19)=0,$E$13,0)))),0)</f>
        <v>0</v>
      </c>
      <c r="F810" s="121"/>
      <c r="G810" s="119" t="str">
        <f t="shared" si="75"/>
        <v/>
      </c>
      <c r="H810" s="119" t="str">
        <f t="shared" si="76"/>
        <v/>
      </c>
      <c r="I810" s="122" t="str">
        <f t="shared" si="77"/>
        <v/>
      </c>
    </row>
    <row r="811" spans="2:9" ht="15.75" x14ac:dyDescent="0.25">
      <c r="B811" s="117" t="str">
        <f t="shared" si="72"/>
        <v/>
      </c>
      <c r="C811" s="118" t="str">
        <f t="shared" si="73"/>
        <v/>
      </c>
      <c r="D811" s="119" t="str">
        <f t="shared" si="74"/>
        <v/>
      </c>
      <c r="E811" s="120">
        <f>IFERROR(IF(I810-D811&lt;$E$13,0,IF(B811=$E$15,$E$13,IF(B811&lt;$E$15,0,IF(MOD(B811-$E$15,$E$19)=0,$E$13,0)))),0)</f>
        <v>0</v>
      </c>
      <c r="F811" s="121"/>
      <c r="G811" s="119" t="str">
        <f t="shared" si="75"/>
        <v/>
      </c>
      <c r="H811" s="119" t="str">
        <f t="shared" si="76"/>
        <v/>
      </c>
      <c r="I811" s="122" t="str">
        <f t="shared" si="77"/>
        <v/>
      </c>
    </row>
    <row r="812" spans="2:9" ht="15.75" x14ac:dyDescent="0.25">
      <c r="B812" s="117" t="str">
        <f t="shared" si="72"/>
        <v/>
      </c>
      <c r="C812" s="118" t="str">
        <f t="shared" si="73"/>
        <v/>
      </c>
      <c r="D812" s="119" t="str">
        <f t="shared" si="74"/>
        <v/>
      </c>
      <c r="E812" s="120">
        <f>IFERROR(IF(I811-D812&lt;$E$13,0,IF(B812=$E$15,$E$13,IF(B812&lt;$E$15,0,IF(MOD(B812-$E$15,$E$19)=0,$E$13,0)))),0)</f>
        <v>0</v>
      </c>
      <c r="F812" s="121"/>
      <c r="G812" s="119" t="str">
        <f t="shared" si="75"/>
        <v/>
      </c>
      <c r="H812" s="119" t="str">
        <f t="shared" si="76"/>
        <v/>
      </c>
      <c r="I812" s="122" t="str">
        <f t="shared" si="77"/>
        <v/>
      </c>
    </row>
    <row r="813" spans="2:9" ht="15.75" x14ac:dyDescent="0.25">
      <c r="B813" s="117" t="str">
        <f t="shared" si="72"/>
        <v/>
      </c>
      <c r="C813" s="118" t="str">
        <f t="shared" si="73"/>
        <v/>
      </c>
      <c r="D813" s="119" t="str">
        <f t="shared" si="74"/>
        <v/>
      </c>
      <c r="E813" s="120">
        <f>IFERROR(IF(I812-D813&lt;$E$13,0,IF(B813=$E$15,$E$13,IF(B813&lt;$E$15,0,IF(MOD(B813-$E$15,$E$19)=0,$E$13,0)))),0)</f>
        <v>0</v>
      </c>
      <c r="F813" s="121"/>
      <c r="G813" s="119" t="str">
        <f t="shared" si="75"/>
        <v/>
      </c>
      <c r="H813" s="119" t="str">
        <f t="shared" si="76"/>
        <v/>
      </c>
      <c r="I813" s="122" t="str">
        <f t="shared" si="77"/>
        <v/>
      </c>
    </row>
    <row r="814" spans="2:9" ht="15.75" x14ac:dyDescent="0.25">
      <c r="B814" s="117" t="str">
        <f t="shared" si="72"/>
        <v/>
      </c>
      <c r="C814" s="118" t="str">
        <f t="shared" si="73"/>
        <v/>
      </c>
      <c r="D814" s="119" t="str">
        <f t="shared" si="74"/>
        <v/>
      </c>
      <c r="E814" s="120">
        <f>IFERROR(IF(I813-D814&lt;$E$13,0,IF(B814=$E$15,$E$13,IF(B814&lt;$E$15,0,IF(MOD(B814-$E$15,$E$19)=0,$E$13,0)))),0)</f>
        <v>0</v>
      </c>
      <c r="F814" s="121"/>
      <c r="G814" s="119" t="str">
        <f t="shared" si="75"/>
        <v/>
      </c>
      <c r="H814" s="119" t="str">
        <f t="shared" si="76"/>
        <v/>
      </c>
      <c r="I814" s="122" t="str">
        <f t="shared" si="77"/>
        <v/>
      </c>
    </row>
    <row r="815" spans="2:9" ht="15.75" x14ac:dyDescent="0.25">
      <c r="B815" s="117" t="str">
        <f t="shared" si="72"/>
        <v/>
      </c>
      <c r="C815" s="118" t="str">
        <f t="shared" si="73"/>
        <v/>
      </c>
      <c r="D815" s="119" t="str">
        <f t="shared" si="74"/>
        <v/>
      </c>
      <c r="E815" s="120">
        <f>IFERROR(IF(I814-D815&lt;$E$13,0,IF(B815=$E$15,$E$13,IF(B815&lt;$E$15,0,IF(MOD(B815-$E$15,$E$19)=0,$E$13,0)))),0)</f>
        <v>0</v>
      </c>
      <c r="F815" s="121"/>
      <c r="G815" s="119" t="str">
        <f t="shared" si="75"/>
        <v/>
      </c>
      <c r="H815" s="119" t="str">
        <f t="shared" si="76"/>
        <v/>
      </c>
      <c r="I815" s="122" t="str">
        <f t="shared" si="77"/>
        <v/>
      </c>
    </row>
    <row r="816" spans="2:9" ht="15.75" x14ac:dyDescent="0.25">
      <c r="B816" s="117" t="str">
        <f t="shared" ref="B816:B879" si="78">IFERROR(IF(I815&lt;=0,"",B815+1),"")</f>
        <v/>
      </c>
      <c r="C816" s="118" t="str">
        <f t="shared" si="73"/>
        <v/>
      </c>
      <c r="D816" s="119" t="str">
        <f t="shared" si="74"/>
        <v/>
      </c>
      <c r="E816" s="120">
        <f>IFERROR(IF(I815-D816&lt;$E$13,0,IF(B816=$E$15,$E$13,IF(B816&lt;$E$15,0,IF(MOD(B816-$E$15,$E$19)=0,$E$13,0)))),0)</f>
        <v>0</v>
      </c>
      <c r="F816" s="121"/>
      <c r="G816" s="119" t="str">
        <f t="shared" si="75"/>
        <v/>
      </c>
      <c r="H816" s="119" t="str">
        <f t="shared" si="76"/>
        <v/>
      </c>
      <c r="I816" s="122" t="str">
        <f t="shared" si="77"/>
        <v/>
      </c>
    </row>
    <row r="817" spans="2:9" ht="15.75" x14ac:dyDescent="0.25">
      <c r="B817" s="117" t="str">
        <f t="shared" si="78"/>
        <v/>
      </c>
      <c r="C817" s="118" t="str">
        <f t="shared" si="73"/>
        <v/>
      </c>
      <c r="D817" s="119" t="str">
        <f t="shared" si="74"/>
        <v/>
      </c>
      <c r="E817" s="120">
        <f>IFERROR(IF(I816-D817&lt;$E$13,0,IF(B817=$E$15,$E$13,IF(B817&lt;$E$15,0,IF(MOD(B817-$E$15,$E$19)=0,$E$13,0)))),0)</f>
        <v>0</v>
      </c>
      <c r="F817" s="121"/>
      <c r="G817" s="119" t="str">
        <f t="shared" si="75"/>
        <v/>
      </c>
      <c r="H817" s="119" t="str">
        <f t="shared" si="76"/>
        <v/>
      </c>
      <c r="I817" s="122" t="str">
        <f t="shared" si="77"/>
        <v/>
      </c>
    </row>
    <row r="818" spans="2:9" ht="15.75" x14ac:dyDescent="0.25">
      <c r="B818" s="117" t="str">
        <f t="shared" si="78"/>
        <v/>
      </c>
      <c r="C818" s="118" t="str">
        <f t="shared" si="73"/>
        <v/>
      </c>
      <c r="D818" s="119" t="str">
        <f t="shared" si="74"/>
        <v/>
      </c>
      <c r="E818" s="120">
        <f>IFERROR(IF(I817-D818&lt;$E$13,0,IF(B818=$E$15,$E$13,IF(B818&lt;$E$15,0,IF(MOD(B818-$E$15,$E$19)=0,$E$13,0)))),0)</f>
        <v>0</v>
      </c>
      <c r="F818" s="121"/>
      <c r="G818" s="119" t="str">
        <f t="shared" si="75"/>
        <v/>
      </c>
      <c r="H818" s="119" t="str">
        <f t="shared" si="76"/>
        <v/>
      </c>
      <c r="I818" s="122" t="str">
        <f t="shared" si="77"/>
        <v/>
      </c>
    </row>
    <row r="819" spans="2:9" ht="15.75" x14ac:dyDescent="0.25">
      <c r="B819" s="117" t="str">
        <f t="shared" si="78"/>
        <v/>
      </c>
      <c r="C819" s="118" t="str">
        <f t="shared" si="73"/>
        <v/>
      </c>
      <c r="D819" s="119" t="str">
        <f t="shared" si="74"/>
        <v/>
      </c>
      <c r="E819" s="120">
        <f>IFERROR(IF(I818-D819&lt;$E$13,0,IF(B819=$E$15,$E$13,IF(B819&lt;$E$15,0,IF(MOD(B819-$E$15,$E$19)=0,$E$13,0)))),0)</f>
        <v>0</v>
      </c>
      <c r="F819" s="121"/>
      <c r="G819" s="119" t="str">
        <f t="shared" si="75"/>
        <v/>
      </c>
      <c r="H819" s="119" t="str">
        <f t="shared" si="76"/>
        <v/>
      </c>
      <c r="I819" s="122" t="str">
        <f t="shared" si="77"/>
        <v/>
      </c>
    </row>
    <row r="820" spans="2:9" ht="15.75" x14ac:dyDescent="0.25">
      <c r="B820" s="117" t="str">
        <f t="shared" si="78"/>
        <v/>
      </c>
      <c r="C820" s="118" t="str">
        <f t="shared" si="73"/>
        <v/>
      </c>
      <c r="D820" s="119" t="str">
        <f t="shared" si="74"/>
        <v/>
      </c>
      <c r="E820" s="120">
        <f>IFERROR(IF(I819-D820&lt;$E$13,0,IF(B820=$E$15,$E$13,IF(B820&lt;$E$15,0,IF(MOD(B820-$E$15,$E$19)=0,$E$13,0)))),0)</f>
        <v>0</v>
      </c>
      <c r="F820" s="121"/>
      <c r="G820" s="119" t="str">
        <f t="shared" si="75"/>
        <v/>
      </c>
      <c r="H820" s="119" t="str">
        <f t="shared" si="76"/>
        <v/>
      </c>
      <c r="I820" s="122" t="str">
        <f t="shared" si="77"/>
        <v/>
      </c>
    </row>
    <row r="821" spans="2:9" ht="15.75" x14ac:dyDescent="0.25">
      <c r="B821" s="117" t="str">
        <f t="shared" si="78"/>
        <v/>
      </c>
      <c r="C821" s="118" t="str">
        <f t="shared" si="73"/>
        <v/>
      </c>
      <c r="D821" s="119" t="str">
        <f t="shared" si="74"/>
        <v/>
      </c>
      <c r="E821" s="120">
        <f>IFERROR(IF(I820-D821&lt;$E$13,0,IF(B821=$E$15,$E$13,IF(B821&lt;$E$15,0,IF(MOD(B821-$E$15,$E$19)=0,$E$13,0)))),0)</f>
        <v>0</v>
      </c>
      <c r="F821" s="121"/>
      <c r="G821" s="119" t="str">
        <f t="shared" si="75"/>
        <v/>
      </c>
      <c r="H821" s="119" t="str">
        <f t="shared" si="76"/>
        <v/>
      </c>
      <c r="I821" s="122" t="str">
        <f t="shared" si="77"/>
        <v/>
      </c>
    </row>
    <row r="822" spans="2:9" ht="15.75" x14ac:dyDescent="0.25">
      <c r="B822" s="117" t="str">
        <f t="shared" si="78"/>
        <v/>
      </c>
      <c r="C822" s="118" t="str">
        <f t="shared" si="73"/>
        <v/>
      </c>
      <c r="D822" s="119" t="str">
        <f t="shared" si="74"/>
        <v/>
      </c>
      <c r="E822" s="120">
        <f>IFERROR(IF(I821-D822&lt;$E$13,0,IF(B822=$E$15,$E$13,IF(B822&lt;$E$15,0,IF(MOD(B822-$E$15,$E$19)=0,$E$13,0)))),0)</f>
        <v>0</v>
      </c>
      <c r="F822" s="121"/>
      <c r="G822" s="119" t="str">
        <f t="shared" si="75"/>
        <v/>
      </c>
      <c r="H822" s="119" t="str">
        <f t="shared" si="76"/>
        <v/>
      </c>
      <c r="I822" s="122" t="str">
        <f t="shared" si="77"/>
        <v/>
      </c>
    </row>
    <row r="823" spans="2:9" ht="15.75" x14ac:dyDescent="0.25">
      <c r="B823" s="117" t="str">
        <f t="shared" si="78"/>
        <v/>
      </c>
      <c r="C823" s="118" t="str">
        <f t="shared" si="73"/>
        <v/>
      </c>
      <c r="D823" s="119" t="str">
        <f t="shared" si="74"/>
        <v/>
      </c>
      <c r="E823" s="120">
        <f>IFERROR(IF(I822-D823&lt;$E$13,0,IF(B823=$E$15,$E$13,IF(B823&lt;$E$15,0,IF(MOD(B823-$E$15,$E$19)=0,$E$13,0)))),0)</f>
        <v>0</v>
      </c>
      <c r="F823" s="121"/>
      <c r="G823" s="119" t="str">
        <f t="shared" si="75"/>
        <v/>
      </c>
      <c r="H823" s="119" t="str">
        <f t="shared" si="76"/>
        <v/>
      </c>
      <c r="I823" s="122" t="str">
        <f t="shared" si="77"/>
        <v/>
      </c>
    </row>
    <row r="824" spans="2:9" ht="15.75" x14ac:dyDescent="0.25">
      <c r="B824" s="117" t="str">
        <f t="shared" si="78"/>
        <v/>
      </c>
      <c r="C824" s="118" t="str">
        <f t="shared" si="73"/>
        <v/>
      </c>
      <c r="D824" s="119" t="str">
        <f t="shared" si="74"/>
        <v/>
      </c>
      <c r="E824" s="120">
        <f>IFERROR(IF(I823-D824&lt;$E$13,0,IF(B824=$E$15,$E$13,IF(B824&lt;$E$15,0,IF(MOD(B824-$E$15,$E$19)=0,$E$13,0)))),0)</f>
        <v>0</v>
      </c>
      <c r="F824" s="121"/>
      <c r="G824" s="119" t="str">
        <f t="shared" si="75"/>
        <v/>
      </c>
      <c r="H824" s="119" t="str">
        <f t="shared" si="76"/>
        <v/>
      </c>
      <c r="I824" s="122" t="str">
        <f t="shared" si="77"/>
        <v/>
      </c>
    </row>
    <row r="825" spans="2:9" ht="15.75" x14ac:dyDescent="0.25">
      <c r="B825" s="117" t="str">
        <f t="shared" si="78"/>
        <v/>
      </c>
      <c r="C825" s="118" t="str">
        <f t="shared" si="73"/>
        <v/>
      </c>
      <c r="D825" s="119" t="str">
        <f t="shared" si="74"/>
        <v/>
      </c>
      <c r="E825" s="120">
        <f>IFERROR(IF(I824-D825&lt;$E$13,0,IF(B825=$E$15,$E$13,IF(B825&lt;$E$15,0,IF(MOD(B825-$E$15,$E$19)=0,$E$13,0)))),0)</f>
        <v>0</v>
      </c>
      <c r="F825" s="121"/>
      <c r="G825" s="119" t="str">
        <f t="shared" si="75"/>
        <v/>
      </c>
      <c r="H825" s="119" t="str">
        <f t="shared" si="76"/>
        <v/>
      </c>
      <c r="I825" s="122" t="str">
        <f t="shared" si="77"/>
        <v/>
      </c>
    </row>
    <row r="826" spans="2:9" ht="15.75" x14ac:dyDescent="0.25">
      <c r="B826" s="117" t="str">
        <f t="shared" si="78"/>
        <v/>
      </c>
      <c r="C826" s="118" t="str">
        <f t="shared" si="73"/>
        <v/>
      </c>
      <c r="D826" s="119" t="str">
        <f t="shared" si="74"/>
        <v/>
      </c>
      <c r="E826" s="120">
        <f>IFERROR(IF(I825-D826&lt;$E$13,0,IF(B826=$E$15,$E$13,IF(B826&lt;$E$15,0,IF(MOD(B826-$E$15,$E$19)=0,$E$13,0)))),0)</f>
        <v>0</v>
      </c>
      <c r="F826" s="121"/>
      <c r="G826" s="119" t="str">
        <f t="shared" si="75"/>
        <v/>
      </c>
      <c r="H826" s="119" t="str">
        <f t="shared" si="76"/>
        <v/>
      </c>
      <c r="I826" s="122" t="str">
        <f t="shared" si="77"/>
        <v/>
      </c>
    </row>
    <row r="827" spans="2:9" ht="15.75" x14ac:dyDescent="0.25">
      <c r="B827" s="117" t="str">
        <f t="shared" si="78"/>
        <v/>
      </c>
      <c r="C827" s="118" t="str">
        <f t="shared" si="73"/>
        <v/>
      </c>
      <c r="D827" s="119" t="str">
        <f t="shared" si="74"/>
        <v/>
      </c>
      <c r="E827" s="120">
        <f>IFERROR(IF(I826-D827&lt;$E$13,0,IF(B827=$E$15,$E$13,IF(B827&lt;$E$15,0,IF(MOD(B827-$E$15,$E$19)=0,$E$13,0)))),0)</f>
        <v>0</v>
      </c>
      <c r="F827" s="121"/>
      <c r="G827" s="119" t="str">
        <f t="shared" si="75"/>
        <v/>
      </c>
      <c r="H827" s="119" t="str">
        <f t="shared" si="76"/>
        <v/>
      </c>
      <c r="I827" s="122" t="str">
        <f t="shared" si="77"/>
        <v/>
      </c>
    </row>
    <row r="828" spans="2:9" ht="15.75" x14ac:dyDescent="0.25">
      <c r="B828" s="117" t="str">
        <f t="shared" si="78"/>
        <v/>
      </c>
      <c r="C828" s="118" t="str">
        <f t="shared" si="73"/>
        <v/>
      </c>
      <c r="D828" s="119" t="str">
        <f t="shared" si="74"/>
        <v/>
      </c>
      <c r="E828" s="120">
        <f>IFERROR(IF(I827-D828&lt;$E$13,0,IF(B828=$E$15,$E$13,IF(B828&lt;$E$15,0,IF(MOD(B828-$E$15,$E$19)=0,$E$13,0)))),0)</f>
        <v>0</v>
      </c>
      <c r="F828" s="121"/>
      <c r="G828" s="119" t="str">
        <f t="shared" si="75"/>
        <v/>
      </c>
      <c r="H828" s="119" t="str">
        <f t="shared" si="76"/>
        <v/>
      </c>
      <c r="I828" s="122" t="str">
        <f t="shared" si="77"/>
        <v/>
      </c>
    </row>
    <row r="829" spans="2:9" ht="15.75" x14ac:dyDescent="0.25">
      <c r="B829" s="117" t="str">
        <f t="shared" si="78"/>
        <v/>
      </c>
      <c r="C829" s="118" t="str">
        <f t="shared" si="73"/>
        <v/>
      </c>
      <c r="D829" s="119" t="str">
        <f t="shared" si="74"/>
        <v/>
      </c>
      <c r="E829" s="120">
        <f>IFERROR(IF(I828-D829&lt;$E$13,0,IF(B829=$E$15,$E$13,IF(B829&lt;$E$15,0,IF(MOD(B829-$E$15,$E$19)=0,$E$13,0)))),0)</f>
        <v>0</v>
      </c>
      <c r="F829" s="121"/>
      <c r="G829" s="119" t="str">
        <f t="shared" si="75"/>
        <v/>
      </c>
      <c r="H829" s="119" t="str">
        <f t="shared" si="76"/>
        <v/>
      </c>
      <c r="I829" s="122" t="str">
        <f t="shared" si="77"/>
        <v/>
      </c>
    </row>
    <row r="830" spans="2:9" ht="15.75" x14ac:dyDescent="0.25">
      <c r="B830" s="117" t="str">
        <f t="shared" si="78"/>
        <v/>
      </c>
      <c r="C830" s="118" t="str">
        <f t="shared" si="73"/>
        <v/>
      </c>
      <c r="D830" s="119" t="str">
        <f t="shared" si="74"/>
        <v/>
      </c>
      <c r="E830" s="120">
        <f>IFERROR(IF(I829-D830&lt;$E$13,0,IF(B830=$E$15,$E$13,IF(B830&lt;$E$15,0,IF(MOD(B830-$E$15,$E$19)=0,$E$13,0)))),0)</f>
        <v>0</v>
      </c>
      <c r="F830" s="121"/>
      <c r="G830" s="119" t="str">
        <f t="shared" si="75"/>
        <v/>
      </c>
      <c r="H830" s="119" t="str">
        <f t="shared" si="76"/>
        <v/>
      </c>
      <c r="I830" s="122" t="str">
        <f t="shared" si="77"/>
        <v/>
      </c>
    </row>
    <row r="831" spans="2:9" ht="15.75" x14ac:dyDescent="0.25">
      <c r="B831" s="117" t="str">
        <f t="shared" si="78"/>
        <v/>
      </c>
      <c r="C831" s="118" t="str">
        <f t="shared" si="73"/>
        <v/>
      </c>
      <c r="D831" s="119" t="str">
        <f t="shared" si="74"/>
        <v/>
      </c>
      <c r="E831" s="120">
        <f>IFERROR(IF(I830-D831&lt;$E$13,0,IF(B831=$E$15,$E$13,IF(B831&lt;$E$15,0,IF(MOD(B831-$E$15,$E$19)=0,$E$13,0)))),0)</f>
        <v>0</v>
      </c>
      <c r="F831" s="121"/>
      <c r="G831" s="119" t="str">
        <f t="shared" si="75"/>
        <v/>
      </c>
      <c r="H831" s="119" t="str">
        <f t="shared" si="76"/>
        <v/>
      </c>
      <c r="I831" s="122" t="str">
        <f t="shared" si="77"/>
        <v/>
      </c>
    </row>
    <row r="832" spans="2:9" ht="15.75" x14ac:dyDescent="0.25">
      <c r="B832" s="117" t="str">
        <f t="shared" si="78"/>
        <v/>
      </c>
      <c r="C832" s="118" t="str">
        <f t="shared" si="73"/>
        <v/>
      </c>
      <c r="D832" s="119" t="str">
        <f t="shared" si="74"/>
        <v/>
      </c>
      <c r="E832" s="120">
        <f>IFERROR(IF(I831-D832&lt;$E$13,0,IF(B832=$E$15,$E$13,IF(B832&lt;$E$15,0,IF(MOD(B832-$E$15,$E$19)=0,$E$13,0)))),0)</f>
        <v>0</v>
      </c>
      <c r="F832" s="121"/>
      <c r="G832" s="119" t="str">
        <f t="shared" si="75"/>
        <v/>
      </c>
      <c r="H832" s="119" t="str">
        <f t="shared" si="76"/>
        <v/>
      </c>
      <c r="I832" s="122" t="str">
        <f t="shared" si="77"/>
        <v/>
      </c>
    </row>
    <row r="833" spans="2:9" ht="15.75" x14ac:dyDescent="0.25">
      <c r="B833" s="117" t="str">
        <f t="shared" si="78"/>
        <v/>
      </c>
      <c r="C833" s="118" t="str">
        <f t="shared" si="73"/>
        <v/>
      </c>
      <c r="D833" s="119" t="str">
        <f t="shared" si="74"/>
        <v/>
      </c>
      <c r="E833" s="120">
        <f>IFERROR(IF(I832-D833&lt;$E$13,0,IF(B833=$E$15,$E$13,IF(B833&lt;$E$15,0,IF(MOD(B833-$E$15,$E$19)=0,$E$13,0)))),0)</f>
        <v>0</v>
      </c>
      <c r="F833" s="121"/>
      <c r="G833" s="119" t="str">
        <f t="shared" si="75"/>
        <v/>
      </c>
      <c r="H833" s="119" t="str">
        <f t="shared" si="76"/>
        <v/>
      </c>
      <c r="I833" s="122" t="str">
        <f t="shared" si="77"/>
        <v/>
      </c>
    </row>
    <row r="834" spans="2:9" ht="15.75" x14ac:dyDescent="0.25">
      <c r="B834" s="117" t="str">
        <f t="shared" si="78"/>
        <v/>
      </c>
      <c r="C834" s="118" t="str">
        <f t="shared" si="73"/>
        <v/>
      </c>
      <c r="D834" s="119" t="str">
        <f t="shared" si="74"/>
        <v/>
      </c>
      <c r="E834" s="120">
        <f>IFERROR(IF(I833-D834&lt;$E$13,0,IF(B834=$E$15,$E$13,IF(B834&lt;$E$15,0,IF(MOD(B834-$E$15,$E$19)=0,$E$13,0)))),0)</f>
        <v>0</v>
      </c>
      <c r="F834" s="121"/>
      <c r="G834" s="119" t="str">
        <f t="shared" si="75"/>
        <v/>
      </c>
      <c r="H834" s="119" t="str">
        <f t="shared" si="76"/>
        <v/>
      </c>
      <c r="I834" s="122" t="str">
        <f t="shared" si="77"/>
        <v/>
      </c>
    </row>
    <row r="835" spans="2:9" ht="15.75" x14ac:dyDescent="0.25">
      <c r="B835" s="117" t="str">
        <f t="shared" si="78"/>
        <v/>
      </c>
      <c r="C835" s="118" t="str">
        <f t="shared" si="73"/>
        <v/>
      </c>
      <c r="D835" s="119" t="str">
        <f t="shared" si="74"/>
        <v/>
      </c>
      <c r="E835" s="120">
        <f>IFERROR(IF(I834-D835&lt;$E$13,0,IF(B835=$E$15,$E$13,IF(B835&lt;$E$15,0,IF(MOD(B835-$E$15,$E$19)=0,$E$13,0)))),0)</f>
        <v>0</v>
      </c>
      <c r="F835" s="121"/>
      <c r="G835" s="119" t="str">
        <f t="shared" si="75"/>
        <v/>
      </c>
      <c r="H835" s="119" t="str">
        <f t="shared" si="76"/>
        <v/>
      </c>
      <c r="I835" s="122" t="str">
        <f t="shared" si="77"/>
        <v/>
      </c>
    </row>
    <row r="836" spans="2:9" ht="15.75" x14ac:dyDescent="0.25">
      <c r="B836" s="117" t="str">
        <f t="shared" si="78"/>
        <v/>
      </c>
      <c r="C836" s="118" t="str">
        <f t="shared" si="73"/>
        <v/>
      </c>
      <c r="D836" s="119" t="str">
        <f t="shared" si="74"/>
        <v/>
      </c>
      <c r="E836" s="120">
        <f>IFERROR(IF(I835-D836&lt;$E$13,0,IF(B836=$E$15,$E$13,IF(B836&lt;$E$15,0,IF(MOD(B836-$E$15,$E$19)=0,$E$13,0)))),0)</f>
        <v>0</v>
      </c>
      <c r="F836" s="121"/>
      <c r="G836" s="119" t="str">
        <f t="shared" si="75"/>
        <v/>
      </c>
      <c r="H836" s="119" t="str">
        <f t="shared" si="76"/>
        <v/>
      </c>
      <c r="I836" s="122" t="str">
        <f t="shared" si="77"/>
        <v/>
      </c>
    </row>
    <row r="837" spans="2:9" ht="15.75" x14ac:dyDescent="0.25">
      <c r="B837" s="117" t="str">
        <f t="shared" si="78"/>
        <v/>
      </c>
      <c r="C837" s="118" t="str">
        <f t="shared" si="73"/>
        <v/>
      </c>
      <c r="D837" s="119" t="str">
        <f t="shared" si="74"/>
        <v/>
      </c>
      <c r="E837" s="120">
        <f>IFERROR(IF(I836-D837&lt;$E$13,0,IF(B837=$E$15,$E$13,IF(B837&lt;$E$15,0,IF(MOD(B837-$E$15,$E$19)=0,$E$13,0)))),0)</f>
        <v>0</v>
      </c>
      <c r="F837" s="121"/>
      <c r="G837" s="119" t="str">
        <f t="shared" si="75"/>
        <v/>
      </c>
      <c r="H837" s="119" t="str">
        <f t="shared" si="76"/>
        <v/>
      </c>
      <c r="I837" s="122" t="str">
        <f t="shared" si="77"/>
        <v/>
      </c>
    </row>
    <row r="838" spans="2:9" ht="15.75" x14ac:dyDescent="0.25">
      <c r="B838" s="117" t="str">
        <f t="shared" si="78"/>
        <v/>
      </c>
      <c r="C838" s="118" t="str">
        <f t="shared" si="73"/>
        <v/>
      </c>
      <c r="D838" s="119" t="str">
        <f t="shared" si="74"/>
        <v/>
      </c>
      <c r="E838" s="120">
        <f>IFERROR(IF(I837-D838&lt;$E$13,0,IF(B838=$E$15,$E$13,IF(B838&lt;$E$15,0,IF(MOD(B838-$E$15,$E$19)=0,$E$13,0)))),0)</f>
        <v>0</v>
      </c>
      <c r="F838" s="121"/>
      <c r="G838" s="119" t="str">
        <f t="shared" si="75"/>
        <v/>
      </c>
      <c r="H838" s="119" t="str">
        <f t="shared" si="76"/>
        <v/>
      </c>
      <c r="I838" s="122" t="str">
        <f t="shared" si="77"/>
        <v/>
      </c>
    </row>
    <row r="839" spans="2:9" ht="15.75" x14ac:dyDescent="0.25">
      <c r="B839" s="117" t="str">
        <f t="shared" si="78"/>
        <v/>
      </c>
      <c r="C839" s="118" t="str">
        <f t="shared" si="73"/>
        <v/>
      </c>
      <c r="D839" s="119" t="str">
        <f t="shared" si="74"/>
        <v/>
      </c>
      <c r="E839" s="120">
        <f>IFERROR(IF(I838-D839&lt;$E$13,0,IF(B839=$E$15,$E$13,IF(B839&lt;$E$15,0,IF(MOD(B839-$E$15,$E$19)=0,$E$13,0)))),0)</f>
        <v>0</v>
      </c>
      <c r="F839" s="121"/>
      <c r="G839" s="119" t="str">
        <f t="shared" si="75"/>
        <v/>
      </c>
      <c r="H839" s="119" t="str">
        <f t="shared" si="76"/>
        <v/>
      </c>
      <c r="I839" s="122" t="str">
        <f t="shared" si="77"/>
        <v/>
      </c>
    </row>
    <row r="840" spans="2:9" ht="15.75" x14ac:dyDescent="0.25">
      <c r="B840" s="117" t="str">
        <f t="shared" si="78"/>
        <v/>
      </c>
      <c r="C840" s="118" t="str">
        <f t="shared" si="73"/>
        <v/>
      </c>
      <c r="D840" s="119" t="str">
        <f t="shared" si="74"/>
        <v/>
      </c>
      <c r="E840" s="120">
        <f>IFERROR(IF(I839-D840&lt;$E$13,0,IF(B840=$E$15,$E$13,IF(B840&lt;$E$15,0,IF(MOD(B840-$E$15,$E$19)=0,$E$13,0)))),0)</f>
        <v>0</v>
      </c>
      <c r="F840" s="121"/>
      <c r="G840" s="119" t="str">
        <f t="shared" si="75"/>
        <v/>
      </c>
      <c r="H840" s="119" t="str">
        <f t="shared" si="76"/>
        <v/>
      </c>
      <c r="I840" s="122" t="str">
        <f t="shared" si="77"/>
        <v/>
      </c>
    </row>
    <row r="841" spans="2:9" ht="15.75" x14ac:dyDescent="0.25">
      <c r="B841" s="117" t="str">
        <f t="shared" si="78"/>
        <v/>
      </c>
      <c r="C841" s="118" t="str">
        <f t="shared" si="73"/>
        <v/>
      </c>
      <c r="D841" s="119" t="str">
        <f t="shared" si="74"/>
        <v/>
      </c>
      <c r="E841" s="120">
        <f>IFERROR(IF(I840-D841&lt;$E$13,0,IF(B841=$E$15,$E$13,IF(B841&lt;$E$15,0,IF(MOD(B841-$E$15,$E$19)=0,$E$13,0)))),0)</f>
        <v>0</v>
      </c>
      <c r="F841" s="121"/>
      <c r="G841" s="119" t="str">
        <f t="shared" si="75"/>
        <v/>
      </c>
      <c r="H841" s="119" t="str">
        <f t="shared" si="76"/>
        <v/>
      </c>
      <c r="I841" s="122" t="str">
        <f t="shared" si="77"/>
        <v/>
      </c>
    </row>
    <row r="842" spans="2:9" ht="15.75" x14ac:dyDescent="0.25">
      <c r="B842" s="117" t="str">
        <f t="shared" si="78"/>
        <v/>
      </c>
      <c r="C842" s="118" t="str">
        <f t="shared" si="73"/>
        <v/>
      </c>
      <c r="D842" s="119" t="str">
        <f t="shared" si="74"/>
        <v/>
      </c>
      <c r="E842" s="120">
        <f>IFERROR(IF(I841-D842&lt;$E$13,0,IF(B842=$E$15,$E$13,IF(B842&lt;$E$15,0,IF(MOD(B842-$E$15,$E$19)=0,$E$13,0)))),0)</f>
        <v>0</v>
      </c>
      <c r="F842" s="121"/>
      <c r="G842" s="119" t="str">
        <f t="shared" si="75"/>
        <v/>
      </c>
      <c r="H842" s="119" t="str">
        <f t="shared" si="76"/>
        <v/>
      </c>
      <c r="I842" s="122" t="str">
        <f t="shared" si="77"/>
        <v/>
      </c>
    </row>
    <row r="843" spans="2:9" ht="15.75" x14ac:dyDescent="0.25">
      <c r="B843" s="117" t="str">
        <f t="shared" si="78"/>
        <v/>
      </c>
      <c r="C843" s="118" t="str">
        <f t="shared" si="73"/>
        <v/>
      </c>
      <c r="D843" s="119" t="str">
        <f t="shared" si="74"/>
        <v/>
      </c>
      <c r="E843" s="120">
        <f>IFERROR(IF(I842-D843&lt;$E$13,0,IF(B843=$E$15,$E$13,IF(B843&lt;$E$15,0,IF(MOD(B843-$E$15,$E$19)=0,$E$13,0)))),0)</f>
        <v>0</v>
      </c>
      <c r="F843" s="121"/>
      <c r="G843" s="119" t="str">
        <f t="shared" si="75"/>
        <v/>
      </c>
      <c r="H843" s="119" t="str">
        <f t="shared" si="76"/>
        <v/>
      </c>
      <c r="I843" s="122" t="str">
        <f t="shared" si="77"/>
        <v/>
      </c>
    </row>
    <row r="844" spans="2:9" ht="15.75" x14ac:dyDescent="0.25">
      <c r="B844" s="117" t="str">
        <f t="shared" si="78"/>
        <v/>
      </c>
      <c r="C844" s="118" t="str">
        <f t="shared" si="73"/>
        <v/>
      </c>
      <c r="D844" s="119" t="str">
        <f t="shared" si="74"/>
        <v/>
      </c>
      <c r="E844" s="120">
        <f>IFERROR(IF(I843-D844&lt;$E$13,0,IF(B844=$E$15,$E$13,IF(B844&lt;$E$15,0,IF(MOD(B844-$E$15,$E$19)=0,$E$13,0)))),0)</f>
        <v>0</v>
      </c>
      <c r="F844" s="121"/>
      <c r="G844" s="119" t="str">
        <f t="shared" si="75"/>
        <v/>
      </c>
      <c r="H844" s="119" t="str">
        <f t="shared" si="76"/>
        <v/>
      </c>
      <c r="I844" s="122" t="str">
        <f t="shared" si="77"/>
        <v/>
      </c>
    </row>
    <row r="845" spans="2:9" ht="15.75" x14ac:dyDescent="0.25">
      <c r="B845" s="117" t="str">
        <f t="shared" si="78"/>
        <v/>
      </c>
      <c r="C845" s="118" t="str">
        <f t="shared" si="73"/>
        <v/>
      </c>
      <c r="D845" s="119" t="str">
        <f t="shared" si="74"/>
        <v/>
      </c>
      <c r="E845" s="120">
        <f>IFERROR(IF(I844-D845&lt;$E$13,0,IF(B845=$E$15,$E$13,IF(B845&lt;$E$15,0,IF(MOD(B845-$E$15,$E$19)=0,$E$13,0)))),0)</f>
        <v>0</v>
      </c>
      <c r="F845" s="121"/>
      <c r="G845" s="119" t="str">
        <f t="shared" si="75"/>
        <v/>
      </c>
      <c r="H845" s="119" t="str">
        <f t="shared" si="76"/>
        <v/>
      </c>
      <c r="I845" s="122" t="str">
        <f t="shared" si="77"/>
        <v/>
      </c>
    </row>
    <row r="846" spans="2:9" ht="15.75" x14ac:dyDescent="0.25">
      <c r="B846" s="117" t="str">
        <f t="shared" si="78"/>
        <v/>
      </c>
      <c r="C846" s="118" t="str">
        <f t="shared" si="73"/>
        <v/>
      </c>
      <c r="D846" s="119" t="str">
        <f t="shared" si="74"/>
        <v/>
      </c>
      <c r="E846" s="120">
        <f>IFERROR(IF(I845-D846&lt;$E$13,0,IF(B846=$E$15,$E$13,IF(B846&lt;$E$15,0,IF(MOD(B846-$E$15,$E$19)=0,$E$13,0)))),0)</f>
        <v>0</v>
      </c>
      <c r="F846" s="121"/>
      <c r="G846" s="119" t="str">
        <f t="shared" si="75"/>
        <v/>
      </c>
      <c r="H846" s="119" t="str">
        <f t="shared" si="76"/>
        <v/>
      </c>
      <c r="I846" s="122" t="str">
        <f t="shared" si="77"/>
        <v/>
      </c>
    </row>
    <row r="847" spans="2:9" ht="15.75" x14ac:dyDescent="0.25">
      <c r="B847" s="117" t="str">
        <f t="shared" si="78"/>
        <v/>
      </c>
      <c r="C847" s="118" t="str">
        <f t="shared" si="73"/>
        <v/>
      </c>
      <c r="D847" s="119" t="str">
        <f t="shared" si="74"/>
        <v/>
      </c>
      <c r="E847" s="120">
        <f>IFERROR(IF(I846-D847&lt;$E$13,0,IF(B847=$E$15,$E$13,IF(B847&lt;$E$15,0,IF(MOD(B847-$E$15,$E$19)=0,$E$13,0)))),0)</f>
        <v>0</v>
      </c>
      <c r="F847" s="121"/>
      <c r="G847" s="119" t="str">
        <f t="shared" si="75"/>
        <v/>
      </c>
      <c r="H847" s="119" t="str">
        <f t="shared" si="76"/>
        <v/>
      </c>
      <c r="I847" s="122" t="str">
        <f t="shared" si="77"/>
        <v/>
      </c>
    </row>
    <row r="848" spans="2:9" ht="15.75" x14ac:dyDescent="0.25">
      <c r="B848" s="117" t="str">
        <f t="shared" si="78"/>
        <v/>
      </c>
      <c r="C848" s="118" t="str">
        <f t="shared" si="73"/>
        <v/>
      </c>
      <c r="D848" s="119" t="str">
        <f t="shared" si="74"/>
        <v/>
      </c>
      <c r="E848" s="120">
        <f>IFERROR(IF(I847-D848&lt;$E$13,0,IF(B848=$E$15,$E$13,IF(B848&lt;$E$15,0,IF(MOD(B848-$E$15,$E$19)=0,$E$13,0)))),0)</f>
        <v>0</v>
      </c>
      <c r="F848" s="121"/>
      <c r="G848" s="119" t="str">
        <f t="shared" si="75"/>
        <v/>
      </c>
      <c r="H848" s="119" t="str">
        <f t="shared" si="76"/>
        <v/>
      </c>
      <c r="I848" s="122" t="str">
        <f t="shared" si="77"/>
        <v/>
      </c>
    </row>
    <row r="849" spans="2:9" ht="15.75" x14ac:dyDescent="0.25">
      <c r="B849" s="117" t="str">
        <f t="shared" si="78"/>
        <v/>
      </c>
      <c r="C849" s="118" t="str">
        <f t="shared" si="73"/>
        <v/>
      </c>
      <c r="D849" s="119" t="str">
        <f t="shared" si="74"/>
        <v/>
      </c>
      <c r="E849" s="120">
        <f>IFERROR(IF(I848-D849&lt;$E$13,0,IF(B849=$E$15,$E$13,IF(B849&lt;$E$15,0,IF(MOD(B849-$E$15,$E$19)=0,$E$13,0)))),0)</f>
        <v>0</v>
      </c>
      <c r="F849" s="121"/>
      <c r="G849" s="119" t="str">
        <f t="shared" si="75"/>
        <v/>
      </c>
      <c r="H849" s="119" t="str">
        <f t="shared" si="76"/>
        <v/>
      </c>
      <c r="I849" s="122" t="str">
        <f t="shared" si="77"/>
        <v/>
      </c>
    </row>
    <row r="850" spans="2:9" ht="15.75" x14ac:dyDescent="0.25">
      <c r="B850" s="117" t="str">
        <f t="shared" si="78"/>
        <v/>
      </c>
      <c r="C850" s="118" t="str">
        <f t="shared" si="73"/>
        <v/>
      </c>
      <c r="D850" s="119" t="str">
        <f t="shared" si="74"/>
        <v/>
      </c>
      <c r="E850" s="120">
        <f>IFERROR(IF(I849-D850&lt;$E$13,0,IF(B850=$E$15,$E$13,IF(B850&lt;$E$15,0,IF(MOD(B850-$E$15,$E$19)=0,$E$13,0)))),0)</f>
        <v>0</v>
      </c>
      <c r="F850" s="121"/>
      <c r="G850" s="119" t="str">
        <f t="shared" si="75"/>
        <v/>
      </c>
      <c r="H850" s="119" t="str">
        <f t="shared" si="76"/>
        <v/>
      </c>
      <c r="I850" s="122" t="str">
        <f t="shared" si="77"/>
        <v/>
      </c>
    </row>
    <row r="851" spans="2:9" ht="15.75" x14ac:dyDescent="0.25">
      <c r="B851" s="117" t="str">
        <f t="shared" si="78"/>
        <v/>
      </c>
      <c r="C851" s="118" t="str">
        <f t="shared" si="73"/>
        <v/>
      </c>
      <c r="D851" s="119" t="str">
        <f t="shared" si="74"/>
        <v/>
      </c>
      <c r="E851" s="120">
        <f>IFERROR(IF(I850-D851&lt;$E$13,0,IF(B851=$E$15,$E$13,IF(B851&lt;$E$15,0,IF(MOD(B851-$E$15,$E$19)=0,$E$13,0)))),0)</f>
        <v>0</v>
      </c>
      <c r="F851" s="121"/>
      <c r="G851" s="119" t="str">
        <f t="shared" si="75"/>
        <v/>
      </c>
      <c r="H851" s="119" t="str">
        <f t="shared" si="76"/>
        <v/>
      </c>
      <c r="I851" s="122" t="str">
        <f t="shared" si="77"/>
        <v/>
      </c>
    </row>
    <row r="852" spans="2:9" ht="15.75" x14ac:dyDescent="0.25">
      <c r="B852" s="117" t="str">
        <f t="shared" si="78"/>
        <v/>
      </c>
      <c r="C852" s="118" t="str">
        <f t="shared" si="73"/>
        <v/>
      </c>
      <c r="D852" s="119" t="str">
        <f t="shared" si="74"/>
        <v/>
      </c>
      <c r="E852" s="120">
        <f>IFERROR(IF(I851-D852&lt;$E$13,0,IF(B852=$E$15,$E$13,IF(B852&lt;$E$15,0,IF(MOD(B852-$E$15,$E$19)=0,$E$13,0)))),0)</f>
        <v>0</v>
      </c>
      <c r="F852" s="121"/>
      <c r="G852" s="119" t="str">
        <f t="shared" si="75"/>
        <v/>
      </c>
      <c r="H852" s="119" t="str">
        <f t="shared" si="76"/>
        <v/>
      </c>
      <c r="I852" s="122" t="str">
        <f t="shared" si="77"/>
        <v/>
      </c>
    </row>
    <row r="853" spans="2:9" ht="15.75" x14ac:dyDescent="0.25">
      <c r="B853" s="117" t="str">
        <f t="shared" si="78"/>
        <v/>
      </c>
      <c r="C853" s="118" t="str">
        <f t="shared" si="73"/>
        <v/>
      </c>
      <c r="D853" s="119" t="str">
        <f t="shared" si="74"/>
        <v/>
      </c>
      <c r="E853" s="120">
        <f>IFERROR(IF(I852-D853&lt;$E$13,0,IF(B853=$E$15,$E$13,IF(B853&lt;$E$15,0,IF(MOD(B853-$E$15,$E$19)=0,$E$13,0)))),0)</f>
        <v>0</v>
      </c>
      <c r="F853" s="121"/>
      <c r="G853" s="119" t="str">
        <f t="shared" si="75"/>
        <v/>
      </c>
      <c r="H853" s="119" t="str">
        <f t="shared" si="76"/>
        <v/>
      </c>
      <c r="I853" s="122" t="str">
        <f t="shared" si="77"/>
        <v/>
      </c>
    </row>
    <row r="854" spans="2:9" ht="15.75" x14ac:dyDescent="0.25">
      <c r="B854" s="117" t="str">
        <f t="shared" si="78"/>
        <v/>
      </c>
      <c r="C854" s="118" t="str">
        <f t="shared" si="73"/>
        <v/>
      </c>
      <c r="D854" s="119" t="str">
        <f t="shared" si="74"/>
        <v/>
      </c>
      <c r="E854" s="120">
        <f>IFERROR(IF(I853-D854&lt;$E$13,0,IF(B854=$E$15,$E$13,IF(B854&lt;$E$15,0,IF(MOD(B854-$E$15,$E$19)=0,$E$13,0)))),0)</f>
        <v>0</v>
      </c>
      <c r="F854" s="121"/>
      <c r="G854" s="119" t="str">
        <f t="shared" si="75"/>
        <v/>
      </c>
      <c r="H854" s="119" t="str">
        <f t="shared" si="76"/>
        <v/>
      </c>
      <c r="I854" s="122" t="str">
        <f t="shared" si="77"/>
        <v/>
      </c>
    </row>
    <row r="855" spans="2:9" ht="15.75" x14ac:dyDescent="0.25">
      <c r="B855" s="117" t="str">
        <f t="shared" si="78"/>
        <v/>
      </c>
      <c r="C855" s="118" t="str">
        <f t="shared" si="73"/>
        <v/>
      </c>
      <c r="D855" s="119" t="str">
        <f t="shared" si="74"/>
        <v/>
      </c>
      <c r="E855" s="120">
        <f>IFERROR(IF(I854-D855&lt;$E$13,0,IF(B855=$E$15,$E$13,IF(B855&lt;$E$15,0,IF(MOD(B855-$E$15,$E$19)=0,$E$13,0)))),0)</f>
        <v>0</v>
      </c>
      <c r="F855" s="121"/>
      <c r="G855" s="119" t="str">
        <f t="shared" si="75"/>
        <v/>
      </c>
      <c r="H855" s="119" t="str">
        <f t="shared" si="76"/>
        <v/>
      </c>
      <c r="I855" s="122" t="str">
        <f t="shared" si="77"/>
        <v/>
      </c>
    </row>
    <row r="856" spans="2:9" ht="15.75" x14ac:dyDescent="0.25">
      <c r="B856" s="117" t="str">
        <f t="shared" si="78"/>
        <v/>
      </c>
      <c r="C856" s="118" t="str">
        <f t="shared" si="73"/>
        <v/>
      </c>
      <c r="D856" s="119" t="str">
        <f t="shared" si="74"/>
        <v/>
      </c>
      <c r="E856" s="120">
        <f>IFERROR(IF(I855-D856&lt;$E$13,0,IF(B856=$E$15,$E$13,IF(B856&lt;$E$15,0,IF(MOD(B856-$E$15,$E$19)=0,$E$13,0)))),0)</f>
        <v>0</v>
      </c>
      <c r="F856" s="121"/>
      <c r="G856" s="119" t="str">
        <f t="shared" si="75"/>
        <v/>
      </c>
      <c r="H856" s="119" t="str">
        <f t="shared" si="76"/>
        <v/>
      </c>
      <c r="I856" s="122" t="str">
        <f t="shared" si="77"/>
        <v/>
      </c>
    </row>
    <row r="857" spans="2:9" ht="15.75" x14ac:dyDescent="0.25">
      <c r="B857" s="117" t="str">
        <f t="shared" si="78"/>
        <v/>
      </c>
      <c r="C857" s="118" t="str">
        <f t="shared" ref="C857:C920" si="79">IF(B857="","",IF(OR(payment_frequency="Weekly",payment_frequency="Bi-weekly",payment_frequency="Semi-monthly"),first_payment_date+B857*VLOOKUP(payment_frequency,periodic_table,2,0),EDATE(first_payment_date,B857*VLOOKUP(payment_frequency,periodic_table,2,0))))</f>
        <v/>
      </c>
      <c r="D857" s="119" t="str">
        <f t="shared" ref="D857:D920" si="80">IF(B857="","",IF(I856&lt;payment,I856*(1+rate),payment))</f>
        <v/>
      </c>
      <c r="E857" s="120">
        <f>IFERROR(IF(I856-D857&lt;$E$13,0,IF(B857=$E$15,$E$13,IF(B857&lt;$E$15,0,IF(MOD(B857-$E$15,$E$19)=0,$E$13,0)))),0)</f>
        <v>0</v>
      </c>
      <c r="F857" s="121"/>
      <c r="G857" s="119" t="str">
        <f t="shared" ref="G857:G920" si="81">IF(AND(payment_type=1,B857=1),0,IF(B857="","",I856*rate))</f>
        <v/>
      </c>
      <c r="H857" s="119" t="str">
        <f t="shared" si="76"/>
        <v/>
      </c>
      <c r="I857" s="122" t="str">
        <f t="shared" si="77"/>
        <v/>
      </c>
    </row>
    <row r="858" spans="2:9" ht="15.75" x14ac:dyDescent="0.25">
      <c r="B858" s="117" t="str">
        <f t="shared" si="78"/>
        <v/>
      </c>
      <c r="C858" s="118" t="str">
        <f t="shared" si="79"/>
        <v/>
      </c>
      <c r="D858" s="119" t="str">
        <f t="shared" si="80"/>
        <v/>
      </c>
      <c r="E858" s="120">
        <f>IFERROR(IF(I857-D858&lt;$E$13,0,IF(B858=$E$15,$E$13,IF(B858&lt;$E$15,0,IF(MOD(B858-$E$15,$E$19)=0,$E$13,0)))),0)</f>
        <v>0</v>
      </c>
      <c r="F858" s="121"/>
      <c r="G858" s="119" t="str">
        <f t="shared" si="81"/>
        <v/>
      </c>
      <c r="H858" s="119" t="str">
        <f t="shared" ref="H858:H921" si="82">IF(B858="","",D858-G858+E858+F858)</f>
        <v/>
      </c>
      <c r="I858" s="122" t="str">
        <f t="shared" ref="I858:I921" si="83">IFERROR(IF(H858&lt;=0,"",I857-H858),"")</f>
        <v/>
      </c>
    </row>
    <row r="859" spans="2:9" ht="15.75" x14ac:dyDescent="0.25">
      <c r="B859" s="117" t="str">
        <f t="shared" si="78"/>
        <v/>
      </c>
      <c r="C859" s="118" t="str">
        <f t="shared" si="79"/>
        <v/>
      </c>
      <c r="D859" s="119" t="str">
        <f t="shared" si="80"/>
        <v/>
      </c>
      <c r="E859" s="120">
        <f>IFERROR(IF(I858-D859&lt;$E$13,0,IF(B859=$E$15,$E$13,IF(B859&lt;$E$15,0,IF(MOD(B859-$E$15,$E$19)=0,$E$13,0)))),0)</f>
        <v>0</v>
      </c>
      <c r="F859" s="121"/>
      <c r="G859" s="119" t="str">
        <f t="shared" si="81"/>
        <v/>
      </c>
      <c r="H859" s="119" t="str">
        <f t="shared" si="82"/>
        <v/>
      </c>
      <c r="I859" s="122" t="str">
        <f t="shared" si="83"/>
        <v/>
      </c>
    </row>
    <row r="860" spans="2:9" ht="15.75" x14ac:dyDescent="0.25">
      <c r="B860" s="117" t="str">
        <f t="shared" si="78"/>
        <v/>
      </c>
      <c r="C860" s="118" t="str">
        <f t="shared" si="79"/>
        <v/>
      </c>
      <c r="D860" s="119" t="str">
        <f t="shared" si="80"/>
        <v/>
      </c>
      <c r="E860" s="120">
        <f>IFERROR(IF(I859-D860&lt;$E$13,0,IF(B860=$E$15,$E$13,IF(B860&lt;$E$15,0,IF(MOD(B860-$E$15,$E$19)=0,$E$13,0)))),0)</f>
        <v>0</v>
      </c>
      <c r="F860" s="121"/>
      <c r="G860" s="119" t="str">
        <f t="shared" si="81"/>
        <v/>
      </c>
      <c r="H860" s="119" t="str">
        <f t="shared" si="82"/>
        <v/>
      </c>
      <c r="I860" s="122" t="str">
        <f t="shared" si="83"/>
        <v/>
      </c>
    </row>
    <row r="861" spans="2:9" ht="15.75" x14ac:dyDescent="0.25">
      <c r="B861" s="117" t="str">
        <f t="shared" si="78"/>
        <v/>
      </c>
      <c r="C861" s="118" t="str">
        <f t="shared" si="79"/>
        <v/>
      </c>
      <c r="D861" s="119" t="str">
        <f t="shared" si="80"/>
        <v/>
      </c>
      <c r="E861" s="120">
        <f>IFERROR(IF(I860-D861&lt;$E$13,0,IF(B861=$E$15,$E$13,IF(B861&lt;$E$15,0,IF(MOD(B861-$E$15,$E$19)=0,$E$13,0)))),0)</f>
        <v>0</v>
      </c>
      <c r="F861" s="121"/>
      <c r="G861" s="119" t="str">
        <f t="shared" si="81"/>
        <v/>
      </c>
      <c r="H861" s="119" t="str">
        <f t="shared" si="82"/>
        <v/>
      </c>
      <c r="I861" s="122" t="str">
        <f t="shared" si="83"/>
        <v/>
      </c>
    </row>
    <row r="862" spans="2:9" ht="15.75" x14ac:dyDescent="0.25">
      <c r="B862" s="117" t="str">
        <f t="shared" si="78"/>
        <v/>
      </c>
      <c r="C862" s="118" t="str">
        <f t="shared" si="79"/>
        <v/>
      </c>
      <c r="D862" s="119" t="str">
        <f t="shared" si="80"/>
        <v/>
      </c>
      <c r="E862" s="120">
        <f>IFERROR(IF(I861-D862&lt;$E$13,0,IF(B862=$E$15,$E$13,IF(B862&lt;$E$15,0,IF(MOD(B862-$E$15,$E$19)=0,$E$13,0)))),0)</f>
        <v>0</v>
      </c>
      <c r="F862" s="121"/>
      <c r="G862" s="119" t="str">
        <f t="shared" si="81"/>
        <v/>
      </c>
      <c r="H862" s="119" t="str">
        <f t="shared" si="82"/>
        <v/>
      </c>
      <c r="I862" s="122" t="str">
        <f t="shared" si="83"/>
        <v/>
      </c>
    </row>
    <row r="863" spans="2:9" ht="15.75" x14ac:dyDescent="0.25">
      <c r="B863" s="117" t="str">
        <f t="shared" si="78"/>
        <v/>
      </c>
      <c r="C863" s="118" t="str">
        <f t="shared" si="79"/>
        <v/>
      </c>
      <c r="D863" s="119" t="str">
        <f t="shared" si="80"/>
        <v/>
      </c>
      <c r="E863" s="120">
        <f>IFERROR(IF(I862-D863&lt;$E$13,0,IF(B863=$E$15,$E$13,IF(B863&lt;$E$15,0,IF(MOD(B863-$E$15,$E$19)=0,$E$13,0)))),0)</f>
        <v>0</v>
      </c>
      <c r="F863" s="121"/>
      <c r="G863" s="119" t="str">
        <f t="shared" si="81"/>
        <v/>
      </c>
      <c r="H863" s="119" t="str">
        <f t="shared" si="82"/>
        <v/>
      </c>
      <c r="I863" s="122" t="str">
        <f t="shared" si="83"/>
        <v/>
      </c>
    </row>
    <row r="864" spans="2:9" ht="15.75" x14ac:dyDescent="0.25">
      <c r="B864" s="117" t="str">
        <f t="shared" si="78"/>
        <v/>
      </c>
      <c r="C864" s="118" t="str">
        <f t="shared" si="79"/>
        <v/>
      </c>
      <c r="D864" s="119" t="str">
        <f t="shared" si="80"/>
        <v/>
      </c>
      <c r="E864" s="120">
        <f>IFERROR(IF(I863-D864&lt;$E$13,0,IF(B864=$E$15,$E$13,IF(B864&lt;$E$15,0,IF(MOD(B864-$E$15,$E$19)=0,$E$13,0)))),0)</f>
        <v>0</v>
      </c>
      <c r="F864" s="121"/>
      <c r="G864" s="119" t="str">
        <f t="shared" si="81"/>
        <v/>
      </c>
      <c r="H864" s="119" t="str">
        <f t="shared" si="82"/>
        <v/>
      </c>
      <c r="I864" s="122" t="str">
        <f t="shared" si="83"/>
        <v/>
      </c>
    </row>
    <row r="865" spans="2:9" ht="15.75" x14ac:dyDescent="0.25">
      <c r="B865" s="117" t="str">
        <f t="shared" si="78"/>
        <v/>
      </c>
      <c r="C865" s="118" t="str">
        <f t="shared" si="79"/>
        <v/>
      </c>
      <c r="D865" s="119" t="str">
        <f t="shared" si="80"/>
        <v/>
      </c>
      <c r="E865" s="120">
        <f>IFERROR(IF(I864-D865&lt;$E$13,0,IF(B865=$E$15,$E$13,IF(B865&lt;$E$15,0,IF(MOD(B865-$E$15,$E$19)=0,$E$13,0)))),0)</f>
        <v>0</v>
      </c>
      <c r="F865" s="121"/>
      <c r="G865" s="119" t="str">
        <f t="shared" si="81"/>
        <v/>
      </c>
      <c r="H865" s="119" t="str">
        <f t="shared" si="82"/>
        <v/>
      </c>
      <c r="I865" s="122" t="str">
        <f t="shared" si="83"/>
        <v/>
      </c>
    </row>
    <row r="866" spans="2:9" ht="15.75" x14ac:dyDescent="0.25">
      <c r="B866" s="117" t="str">
        <f t="shared" si="78"/>
        <v/>
      </c>
      <c r="C866" s="118" t="str">
        <f t="shared" si="79"/>
        <v/>
      </c>
      <c r="D866" s="119" t="str">
        <f t="shared" si="80"/>
        <v/>
      </c>
      <c r="E866" s="120">
        <f>IFERROR(IF(I865-D866&lt;$E$13,0,IF(B866=$E$15,$E$13,IF(B866&lt;$E$15,0,IF(MOD(B866-$E$15,$E$19)=0,$E$13,0)))),0)</f>
        <v>0</v>
      </c>
      <c r="F866" s="121"/>
      <c r="G866" s="119" t="str">
        <f t="shared" si="81"/>
        <v/>
      </c>
      <c r="H866" s="119" t="str">
        <f t="shared" si="82"/>
        <v/>
      </c>
      <c r="I866" s="122" t="str">
        <f t="shared" si="83"/>
        <v/>
      </c>
    </row>
    <row r="867" spans="2:9" ht="15.75" x14ac:dyDescent="0.25">
      <c r="B867" s="117" t="str">
        <f t="shared" si="78"/>
        <v/>
      </c>
      <c r="C867" s="118" t="str">
        <f t="shared" si="79"/>
        <v/>
      </c>
      <c r="D867" s="119" t="str">
        <f t="shared" si="80"/>
        <v/>
      </c>
      <c r="E867" s="120">
        <f>IFERROR(IF(I866-D867&lt;$E$13,0,IF(B867=$E$15,$E$13,IF(B867&lt;$E$15,0,IF(MOD(B867-$E$15,$E$19)=0,$E$13,0)))),0)</f>
        <v>0</v>
      </c>
      <c r="F867" s="121"/>
      <c r="G867" s="119" t="str">
        <f t="shared" si="81"/>
        <v/>
      </c>
      <c r="H867" s="119" t="str">
        <f t="shared" si="82"/>
        <v/>
      </c>
      <c r="I867" s="122" t="str">
        <f t="shared" si="83"/>
        <v/>
      </c>
    </row>
    <row r="868" spans="2:9" ht="15.75" x14ac:dyDescent="0.25">
      <c r="B868" s="117" t="str">
        <f t="shared" si="78"/>
        <v/>
      </c>
      <c r="C868" s="118" t="str">
        <f t="shared" si="79"/>
        <v/>
      </c>
      <c r="D868" s="119" t="str">
        <f t="shared" si="80"/>
        <v/>
      </c>
      <c r="E868" s="120">
        <f>IFERROR(IF(I867-D868&lt;$E$13,0,IF(B868=$E$15,$E$13,IF(B868&lt;$E$15,0,IF(MOD(B868-$E$15,$E$19)=0,$E$13,0)))),0)</f>
        <v>0</v>
      </c>
      <c r="F868" s="121"/>
      <c r="G868" s="119" t="str">
        <f t="shared" si="81"/>
        <v/>
      </c>
      <c r="H868" s="119" t="str">
        <f t="shared" si="82"/>
        <v/>
      </c>
      <c r="I868" s="122" t="str">
        <f t="shared" si="83"/>
        <v/>
      </c>
    </row>
    <row r="869" spans="2:9" ht="15.75" x14ac:dyDescent="0.25">
      <c r="B869" s="117" t="str">
        <f t="shared" si="78"/>
        <v/>
      </c>
      <c r="C869" s="118" t="str">
        <f t="shared" si="79"/>
        <v/>
      </c>
      <c r="D869" s="119" t="str">
        <f t="shared" si="80"/>
        <v/>
      </c>
      <c r="E869" s="120">
        <f>IFERROR(IF(I868-D869&lt;$E$13,0,IF(B869=$E$15,$E$13,IF(B869&lt;$E$15,0,IF(MOD(B869-$E$15,$E$19)=0,$E$13,0)))),0)</f>
        <v>0</v>
      </c>
      <c r="F869" s="121"/>
      <c r="G869" s="119" t="str">
        <f t="shared" si="81"/>
        <v/>
      </c>
      <c r="H869" s="119" t="str">
        <f t="shared" si="82"/>
        <v/>
      </c>
      <c r="I869" s="122" t="str">
        <f t="shared" si="83"/>
        <v/>
      </c>
    </row>
    <row r="870" spans="2:9" ht="15.75" x14ac:dyDescent="0.25">
      <c r="B870" s="117" t="str">
        <f t="shared" si="78"/>
        <v/>
      </c>
      <c r="C870" s="118" t="str">
        <f t="shared" si="79"/>
        <v/>
      </c>
      <c r="D870" s="119" t="str">
        <f t="shared" si="80"/>
        <v/>
      </c>
      <c r="E870" s="120">
        <f>IFERROR(IF(I869-D870&lt;$E$13,0,IF(B870=$E$15,$E$13,IF(B870&lt;$E$15,0,IF(MOD(B870-$E$15,$E$19)=0,$E$13,0)))),0)</f>
        <v>0</v>
      </c>
      <c r="F870" s="121"/>
      <c r="G870" s="119" t="str">
        <f t="shared" si="81"/>
        <v/>
      </c>
      <c r="H870" s="119" t="str">
        <f t="shared" si="82"/>
        <v/>
      </c>
      <c r="I870" s="122" t="str">
        <f t="shared" si="83"/>
        <v/>
      </c>
    </row>
    <row r="871" spans="2:9" ht="15.75" x14ac:dyDescent="0.25">
      <c r="B871" s="117" t="str">
        <f t="shared" si="78"/>
        <v/>
      </c>
      <c r="C871" s="118" t="str">
        <f t="shared" si="79"/>
        <v/>
      </c>
      <c r="D871" s="119" t="str">
        <f t="shared" si="80"/>
        <v/>
      </c>
      <c r="E871" s="120">
        <f>IFERROR(IF(I870-D871&lt;$E$13,0,IF(B871=$E$15,$E$13,IF(B871&lt;$E$15,0,IF(MOD(B871-$E$15,$E$19)=0,$E$13,0)))),0)</f>
        <v>0</v>
      </c>
      <c r="F871" s="121"/>
      <c r="G871" s="119" t="str">
        <f t="shared" si="81"/>
        <v/>
      </c>
      <c r="H871" s="119" t="str">
        <f t="shared" si="82"/>
        <v/>
      </c>
      <c r="I871" s="122" t="str">
        <f t="shared" si="83"/>
        <v/>
      </c>
    </row>
    <row r="872" spans="2:9" ht="15.75" x14ac:dyDescent="0.25">
      <c r="B872" s="117" t="str">
        <f t="shared" si="78"/>
        <v/>
      </c>
      <c r="C872" s="118" t="str">
        <f t="shared" si="79"/>
        <v/>
      </c>
      <c r="D872" s="119" t="str">
        <f t="shared" si="80"/>
        <v/>
      </c>
      <c r="E872" s="120">
        <f>IFERROR(IF(I871-D872&lt;$E$13,0,IF(B872=$E$15,$E$13,IF(B872&lt;$E$15,0,IF(MOD(B872-$E$15,$E$19)=0,$E$13,0)))),0)</f>
        <v>0</v>
      </c>
      <c r="F872" s="121"/>
      <c r="G872" s="119" t="str">
        <f t="shared" si="81"/>
        <v/>
      </c>
      <c r="H872" s="119" t="str">
        <f t="shared" si="82"/>
        <v/>
      </c>
      <c r="I872" s="122" t="str">
        <f t="shared" si="83"/>
        <v/>
      </c>
    </row>
    <row r="873" spans="2:9" ht="15.75" x14ac:dyDescent="0.25">
      <c r="B873" s="117" t="str">
        <f t="shared" si="78"/>
        <v/>
      </c>
      <c r="C873" s="118" t="str">
        <f t="shared" si="79"/>
        <v/>
      </c>
      <c r="D873" s="119" t="str">
        <f t="shared" si="80"/>
        <v/>
      </c>
      <c r="E873" s="120">
        <f>IFERROR(IF(I872-D873&lt;$E$13,0,IF(B873=$E$15,$E$13,IF(B873&lt;$E$15,0,IF(MOD(B873-$E$15,$E$19)=0,$E$13,0)))),0)</f>
        <v>0</v>
      </c>
      <c r="F873" s="121"/>
      <c r="G873" s="119" t="str">
        <f t="shared" si="81"/>
        <v/>
      </c>
      <c r="H873" s="119" t="str">
        <f t="shared" si="82"/>
        <v/>
      </c>
      <c r="I873" s="122" t="str">
        <f t="shared" si="83"/>
        <v/>
      </c>
    </row>
    <row r="874" spans="2:9" ht="15.75" x14ac:dyDescent="0.25">
      <c r="B874" s="117" t="str">
        <f t="shared" si="78"/>
        <v/>
      </c>
      <c r="C874" s="118" t="str">
        <f t="shared" si="79"/>
        <v/>
      </c>
      <c r="D874" s="119" t="str">
        <f t="shared" si="80"/>
        <v/>
      </c>
      <c r="E874" s="120">
        <f>IFERROR(IF(I873-D874&lt;$E$13,0,IF(B874=$E$15,$E$13,IF(B874&lt;$E$15,0,IF(MOD(B874-$E$15,$E$19)=0,$E$13,0)))),0)</f>
        <v>0</v>
      </c>
      <c r="F874" s="121"/>
      <c r="G874" s="119" t="str">
        <f t="shared" si="81"/>
        <v/>
      </c>
      <c r="H874" s="119" t="str">
        <f t="shared" si="82"/>
        <v/>
      </c>
      <c r="I874" s="122" t="str">
        <f t="shared" si="83"/>
        <v/>
      </c>
    </row>
    <row r="875" spans="2:9" ht="15.75" x14ac:dyDescent="0.25">
      <c r="B875" s="117" t="str">
        <f t="shared" si="78"/>
        <v/>
      </c>
      <c r="C875" s="118" t="str">
        <f t="shared" si="79"/>
        <v/>
      </c>
      <c r="D875" s="119" t="str">
        <f t="shared" si="80"/>
        <v/>
      </c>
      <c r="E875" s="120">
        <f>IFERROR(IF(I874-D875&lt;$E$13,0,IF(B875=$E$15,$E$13,IF(B875&lt;$E$15,0,IF(MOD(B875-$E$15,$E$19)=0,$E$13,0)))),0)</f>
        <v>0</v>
      </c>
      <c r="F875" s="121"/>
      <c r="G875" s="119" t="str">
        <f t="shared" si="81"/>
        <v/>
      </c>
      <c r="H875" s="119" t="str">
        <f t="shared" si="82"/>
        <v/>
      </c>
      <c r="I875" s="122" t="str">
        <f t="shared" si="83"/>
        <v/>
      </c>
    </row>
    <row r="876" spans="2:9" ht="15.75" x14ac:dyDescent="0.25">
      <c r="B876" s="117" t="str">
        <f t="shared" si="78"/>
        <v/>
      </c>
      <c r="C876" s="118" t="str">
        <f t="shared" si="79"/>
        <v/>
      </c>
      <c r="D876" s="119" t="str">
        <f t="shared" si="80"/>
        <v/>
      </c>
      <c r="E876" s="120">
        <f>IFERROR(IF(I875-D876&lt;$E$13,0,IF(B876=$E$15,$E$13,IF(B876&lt;$E$15,0,IF(MOD(B876-$E$15,$E$19)=0,$E$13,0)))),0)</f>
        <v>0</v>
      </c>
      <c r="F876" s="121"/>
      <c r="G876" s="119" t="str">
        <f t="shared" si="81"/>
        <v/>
      </c>
      <c r="H876" s="119" t="str">
        <f t="shared" si="82"/>
        <v/>
      </c>
      <c r="I876" s="122" t="str">
        <f t="shared" si="83"/>
        <v/>
      </c>
    </row>
    <row r="877" spans="2:9" ht="15.75" x14ac:dyDescent="0.25">
      <c r="B877" s="117" t="str">
        <f t="shared" si="78"/>
        <v/>
      </c>
      <c r="C877" s="118" t="str">
        <f t="shared" si="79"/>
        <v/>
      </c>
      <c r="D877" s="119" t="str">
        <f t="shared" si="80"/>
        <v/>
      </c>
      <c r="E877" s="120">
        <f>IFERROR(IF(I876-D877&lt;$E$13,0,IF(B877=$E$15,$E$13,IF(B877&lt;$E$15,0,IF(MOD(B877-$E$15,$E$19)=0,$E$13,0)))),0)</f>
        <v>0</v>
      </c>
      <c r="F877" s="121"/>
      <c r="G877" s="119" t="str">
        <f t="shared" si="81"/>
        <v/>
      </c>
      <c r="H877" s="119" t="str">
        <f t="shared" si="82"/>
        <v/>
      </c>
      <c r="I877" s="122" t="str">
        <f t="shared" si="83"/>
        <v/>
      </c>
    </row>
    <row r="878" spans="2:9" ht="15.75" x14ac:dyDescent="0.25">
      <c r="B878" s="117" t="str">
        <f t="shared" si="78"/>
        <v/>
      </c>
      <c r="C878" s="118" t="str">
        <f t="shared" si="79"/>
        <v/>
      </c>
      <c r="D878" s="119" t="str">
        <f t="shared" si="80"/>
        <v/>
      </c>
      <c r="E878" s="120">
        <f>IFERROR(IF(I877-D878&lt;$E$13,0,IF(B878=$E$15,$E$13,IF(B878&lt;$E$15,0,IF(MOD(B878-$E$15,$E$19)=0,$E$13,0)))),0)</f>
        <v>0</v>
      </c>
      <c r="F878" s="121"/>
      <c r="G878" s="119" t="str">
        <f t="shared" si="81"/>
        <v/>
      </c>
      <c r="H878" s="119" t="str">
        <f t="shared" si="82"/>
        <v/>
      </c>
      <c r="I878" s="122" t="str">
        <f t="shared" si="83"/>
        <v/>
      </c>
    </row>
    <row r="879" spans="2:9" ht="15.75" x14ac:dyDescent="0.25">
      <c r="B879" s="117" t="str">
        <f t="shared" si="78"/>
        <v/>
      </c>
      <c r="C879" s="118" t="str">
        <f t="shared" si="79"/>
        <v/>
      </c>
      <c r="D879" s="119" t="str">
        <f t="shared" si="80"/>
        <v/>
      </c>
      <c r="E879" s="120">
        <f>IFERROR(IF(I878-D879&lt;$E$13,0,IF(B879=$E$15,$E$13,IF(B879&lt;$E$15,0,IF(MOD(B879-$E$15,$E$19)=0,$E$13,0)))),0)</f>
        <v>0</v>
      </c>
      <c r="F879" s="121"/>
      <c r="G879" s="119" t="str">
        <f t="shared" si="81"/>
        <v/>
      </c>
      <c r="H879" s="119" t="str">
        <f t="shared" si="82"/>
        <v/>
      </c>
      <c r="I879" s="122" t="str">
        <f t="shared" si="83"/>
        <v/>
      </c>
    </row>
    <row r="880" spans="2:9" ht="15.75" x14ac:dyDescent="0.25">
      <c r="B880" s="117" t="str">
        <f t="shared" ref="B880:B943" si="84">IFERROR(IF(I879&lt;=0,"",B879+1),"")</f>
        <v/>
      </c>
      <c r="C880" s="118" t="str">
        <f t="shared" si="79"/>
        <v/>
      </c>
      <c r="D880" s="119" t="str">
        <f t="shared" si="80"/>
        <v/>
      </c>
      <c r="E880" s="120">
        <f>IFERROR(IF(I879-D880&lt;$E$13,0,IF(B880=$E$15,$E$13,IF(B880&lt;$E$15,0,IF(MOD(B880-$E$15,$E$19)=0,$E$13,0)))),0)</f>
        <v>0</v>
      </c>
      <c r="F880" s="121"/>
      <c r="G880" s="119" t="str">
        <f t="shared" si="81"/>
        <v/>
      </c>
      <c r="H880" s="119" t="str">
        <f t="shared" si="82"/>
        <v/>
      </c>
      <c r="I880" s="122" t="str">
        <f t="shared" si="83"/>
        <v/>
      </c>
    </row>
    <row r="881" spans="2:9" ht="15.75" x14ac:dyDescent="0.25">
      <c r="B881" s="117" t="str">
        <f t="shared" si="84"/>
        <v/>
      </c>
      <c r="C881" s="118" t="str">
        <f t="shared" si="79"/>
        <v/>
      </c>
      <c r="D881" s="119" t="str">
        <f t="shared" si="80"/>
        <v/>
      </c>
      <c r="E881" s="120">
        <f>IFERROR(IF(I880-D881&lt;$E$13,0,IF(B881=$E$15,$E$13,IF(B881&lt;$E$15,0,IF(MOD(B881-$E$15,$E$19)=0,$E$13,0)))),0)</f>
        <v>0</v>
      </c>
      <c r="F881" s="121"/>
      <c r="G881" s="119" t="str">
        <f t="shared" si="81"/>
        <v/>
      </c>
      <c r="H881" s="119" t="str">
        <f t="shared" si="82"/>
        <v/>
      </c>
      <c r="I881" s="122" t="str">
        <f t="shared" si="83"/>
        <v/>
      </c>
    </row>
    <row r="882" spans="2:9" ht="15.75" x14ac:dyDescent="0.25">
      <c r="B882" s="117" t="str">
        <f t="shared" si="84"/>
        <v/>
      </c>
      <c r="C882" s="118" t="str">
        <f t="shared" si="79"/>
        <v/>
      </c>
      <c r="D882" s="119" t="str">
        <f t="shared" si="80"/>
        <v/>
      </c>
      <c r="E882" s="120">
        <f>IFERROR(IF(I881-D882&lt;$E$13,0,IF(B882=$E$15,$E$13,IF(B882&lt;$E$15,0,IF(MOD(B882-$E$15,$E$19)=0,$E$13,0)))),0)</f>
        <v>0</v>
      </c>
      <c r="F882" s="121"/>
      <c r="G882" s="119" t="str">
        <f t="shared" si="81"/>
        <v/>
      </c>
      <c r="H882" s="119" t="str">
        <f t="shared" si="82"/>
        <v/>
      </c>
      <c r="I882" s="122" t="str">
        <f t="shared" si="83"/>
        <v/>
      </c>
    </row>
    <row r="883" spans="2:9" ht="15.75" x14ac:dyDescent="0.25">
      <c r="B883" s="117" t="str">
        <f t="shared" si="84"/>
        <v/>
      </c>
      <c r="C883" s="118" t="str">
        <f t="shared" si="79"/>
        <v/>
      </c>
      <c r="D883" s="119" t="str">
        <f t="shared" si="80"/>
        <v/>
      </c>
      <c r="E883" s="120">
        <f>IFERROR(IF(I882-D883&lt;$E$13,0,IF(B883=$E$15,$E$13,IF(B883&lt;$E$15,0,IF(MOD(B883-$E$15,$E$19)=0,$E$13,0)))),0)</f>
        <v>0</v>
      </c>
      <c r="F883" s="121"/>
      <c r="G883" s="119" t="str">
        <f t="shared" si="81"/>
        <v/>
      </c>
      <c r="H883" s="119" t="str">
        <f t="shared" si="82"/>
        <v/>
      </c>
      <c r="I883" s="122" t="str">
        <f t="shared" si="83"/>
        <v/>
      </c>
    </row>
    <row r="884" spans="2:9" ht="15.75" x14ac:dyDescent="0.25">
      <c r="B884" s="117" t="str">
        <f t="shared" si="84"/>
        <v/>
      </c>
      <c r="C884" s="118" t="str">
        <f t="shared" si="79"/>
        <v/>
      </c>
      <c r="D884" s="119" t="str">
        <f t="shared" si="80"/>
        <v/>
      </c>
      <c r="E884" s="120">
        <f>IFERROR(IF(I883-D884&lt;$E$13,0,IF(B884=$E$15,$E$13,IF(B884&lt;$E$15,0,IF(MOD(B884-$E$15,$E$19)=0,$E$13,0)))),0)</f>
        <v>0</v>
      </c>
      <c r="F884" s="121"/>
      <c r="G884" s="119" t="str">
        <f t="shared" si="81"/>
        <v/>
      </c>
      <c r="H884" s="119" t="str">
        <f t="shared" si="82"/>
        <v/>
      </c>
      <c r="I884" s="122" t="str">
        <f t="shared" si="83"/>
        <v/>
      </c>
    </row>
    <row r="885" spans="2:9" ht="15.75" x14ac:dyDescent="0.25">
      <c r="B885" s="117" t="str">
        <f t="shared" si="84"/>
        <v/>
      </c>
      <c r="C885" s="118" t="str">
        <f t="shared" si="79"/>
        <v/>
      </c>
      <c r="D885" s="119" t="str">
        <f t="shared" si="80"/>
        <v/>
      </c>
      <c r="E885" s="120">
        <f>IFERROR(IF(I884-D885&lt;$E$13,0,IF(B885=$E$15,$E$13,IF(B885&lt;$E$15,0,IF(MOD(B885-$E$15,$E$19)=0,$E$13,0)))),0)</f>
        <v>0</v>
      </c>
      <c r="F885" s="121"/>
      <c r="G885" s="119" t="str">
        <f t="shared" si="81"/>
        <v/>
      </c>
      <c r="H885" s="119" t="str">
        <f t="shared" si="82"/>
        <v/>
      </c>
      <c r="I885" s="122" t="str">
        <f t="shared" si="83"/>
        <v/>
      </c>
    </row>
    <row r="886" spans="2:9" ht="15.75" x14ac:dyDescent="0.25">
      <c r="B886" s="117" t="str">
        <f t="shared" si="84"/>
        <v/>
      </c>
      <c r="C886" s="118" t="str">
        <f t="shared" si="79"/>
        <v/>
      </c>
      <c r="D886" s="119" t="str">
        <f t="shared" si="80"/>
        <v/>
      </c>
      <c r="E886" s="120">
        <f>IFERROR(IF(I885-D886&lt;$E$13,0,IF(B886=$E$15,$E$13,IF(B886&lt;$E$15,0,IF(MOD(B886-$E$15,$E$19)=0,$E$13,0)))),0)</f>
        <v>0</v>
      </c>
      <c r="F886" s="121"/>
      <c r="G886" s="119" t="str">
        <f t="shared" si="81"/>
        <v/>
      </c>
      <c r="H886" s="119" t="str">
        <f t="shared" si="82"/>
        <v/>
      </c>
      <c r="I886" s="122" t="str">
        <f t="shared" si="83"/>
        <v/>
      </c>
    </row>
    <row r="887" spans="2:9" ht="15.75" x14ac:dyDescent="0.25">
      <c r="B887" s="117" t="str">
        <f t="shared" si="84"/>
        <v/>
      </c>
      <c r="C887" s="118" t="str">
        <f t="shared" si="79"/>
        <v/>
      </c>
      <c r="D887" s="119" t="str">
        <f t="shared" si="80"/>
        <v/>
      </c>
      <c r="E887" s="120">
        <f>IFERROR(IF(I886-D887&lt;$E$13,0,IF(B887=$E$15,$E$13,IF(B887&lt;$E$15,0,IF(MOD(B887-$E$15,$E$19)=0,$E$13,0)))),0)</f>
        <v>0</v>
      </c>
      <c r="F887" s="121"/>
      <c r="G887" s="119" t="str">
        <f t="shared" si="81"/>
        <v/>
      </c>
      <c r="H887" s="119" t="str">
        <f t="shared" si="82"/>
        <v/>
      </c>
      <c r="I887" s="122" t="str">
        <f t="shared" si="83"/>
        <v/>
      </c>
    </row>
    <row r="888" spans="2:9" ht="15.75" x14ac:dyDescent="0.25">
      <c r="B888" s="117" t="str">
        <f t="shared" si="84"/>
        <v/>
      </c>
      <c r="C888" s="118" t="str">
        <f t="shared" si="79"/>
        <v/>
      </c>
      <c r="D888" s="119" t="str">
        <f t="shared" si="80"/>
        <v/>
      </c>
      <c r="E888" s="120">
        <f>IFERROR(IF(I887-D888&lt;$E$13,0,IF(B888=$E$15,$E$13,IF(B888&lt;$E$15,0,IF(MOD(B888-$E$15,$E$19)=0,$E$13,0)))),0)</f>
        <v>0</v>
      </c>
      <c r="F888" s="121"/>
      <c r="G888" s="119" t="str">
        <f t="shared" si="81"/>
        <v/>
      </c>
      <c r="H888" s="119" t="str">
        <f t="shared" si="82"/>
        <v/>
      </c>
      <c r="I888" s="122" t="str">
        <f t="shared" si="83"/>
        <v/>
      </c>
    </row>
    <row r="889" spans="2:9" ht="15.75" x14ac:dyDescent="0.25">
      <c r="B889" s="117" t="str">
        <f t="shared" si="84"/>
        <v/>
      </c>
      <c r="C889" s="118" t="str">
        <f t="shared" si="79"/>
        <v/>
      </c>
      <c r="D889" s="119" t="str">
        <f t="shared" si="80"/>
        <v/>
      </c>
      <c r="E889" s="120">
        <f>IFERROR(IF(I888-D889&lt;$E$13,0,IF(B889=$E$15,$E$13,IF(B889&lt;$E$15,0,IF(MOD(B889-$E$15,$E$19)=0,$E$13,0)))),0)</f>
        <v>0</v>
      </c>
      <c r="F889" s="121"/>
      <c r="G889" s="119" t="str">
        <f t="shared" si="81"/>
        <v/>
      </c>
      <c r="H889" s="119" t="str">
        <f t="shared" si="82"/>
        <v/>
      </c>
      <c r="I889" s="122" t="str">
        <f t="shared" si="83"/>
        <v/>
      </c>
    </row>
    <row r="890" spans="2:9" ht="15.75" x14ac:dyDescent="0.25">
      <c r="B890" s="117" t="str">
        <f t="shared" si="84"/>
        <v/>
      </c>
      <c r="C890" s="118" t="str">
        <f t="shared" si="79"/>
        <v/>
      </c>
      <c r="D890" s="119" t="str">
        <f t="shared" si="80"/>
        <v/>
      </c>
      <c r="E890" s="120">
        <f>IFERROR(IF(I889-D890&lt;$E$13,0,IF(B890=$E$15,$E$13,IF(B890&lt;$E$15,0,IF(MOD(B890-$E$15,$E$19)=0,$E$13,0)))),0)</f>
        <v>0</v>
      </c>
      <c r="F890" s="121"/>
      <c r="G890" s="119" t="str">
        <f t="shared" si="81"/>
        <v/>
      </c>
      <c r="H890" s="119" t="str">
        <f t="shared" si="82"/>
        <v/>
      </c>
      <c r="I890" s="122" t="str">
        <f t="shared" si="83"/>
        <v/>
      </c>
    </row>
    <row r="891" spans="2:9" ht="15.75" x14ac:dyDescent="0.25">
      <c r="B891" s="117" t="str">
        <f t="shared" si="84"/>
        <v/>
      </c>
      <c r="C891" s="118" t="str">
        <f t="shared" si="79"/>
        <v/>
      </c>
      <c r="D891" s="119" t="str">
        <f t="shared" si="80"/>
        <v/>
      </c>
      <c r="E891" s="120">
        <f>IFERROR(IF(I890-D891&lt;$E$13,0,IF(B891=$E$15,$E$13,IF(B891&lt;$E$15,0,IF(MOD(B891-$E$15,$E$19)=0,$E$13,0)))),0)</f>
        <v>0</v>
      </c>
      <c r="F891" s="121"/>
      <c r="G891" s="119" t="str">
        <f t="shared" si="81"/>
        <v/>
      </c>
      <c r="H891" s="119" t="str">
        <f t="shared" si="82"/>
        <v/>
      </c>
      <c r="I891" s="122" t="str">
        <f t="shared" si="83"/>
        <v/>
      </c>
    </row>
    <row r="892" spans="2:9" ht="15.75" x14ac:dyDescent="0.25">
      <c r="B892" s="117" t="str">
        <f t="shared" si="84"/>
        <v/>
      </c>
      <c r="C892" s="118" t="str">
        <f t="shared" si="79"/>
        <v/>
      </c>
      <c r="D892" s="119" t="str">
        <f t="shared" si="80"/>
        <v/>
      </c>
      <c r="E892" s="120">
        <f>IFERROR(IF(I891-D892&lt;$E$13,0,IF(B892=$E$15,$E$13,IF(B892&lt;$E$15,0,IF(MOD(B892-$E$15,$E$19)=0,$E$13,0)))),0)</f>
        <v>0</v>
      </c>
      <c r="F892" s="121"/>
      <c r="G892" s="119" t="str">
        <f t="shared" si="81"/>
        <v/>
      </c>
      <c r="H892" s="119" t="str">
        <f t="shared" si="82"/>
        <v/>
      </c>
      <c r="I892" s="122" t="str">
        <f t="shared" si="83"/>
        <v/>
      </c>
    </row>
    <row r="893" spans="2:9" ht="15.75" x14ac:dyDescent="0.25">
      <c r="B893" s="117" t="str">
        <f t="shared" si="84"/>
        <v/>
      </c>
      <c r="C893" s="118" t="str">
        <f t="shared" si="79"/>
        <v/>
      </c>
      <c r="D893" s="119" t="str">
        <f t="shared" si="80"/>
        <v/>
      </c>
      <c r="E893" s="120">
        <f>IFERROR(IF(I892-D893&lt;$E$13,0,IF(B893=$E$15,$E$13,IF(B893&lt;$E$15,0,IF(MOD(B893-$E$15,$E$19)=0,$E$13,0)))),0)</f>
        <v>0</v>
      </c>
      <c r="F893" s="121"/>
      <c r="G893" s="119" t="str">
        <f t="shared" si="81"/>
        <v/>
      </c>
      <c r="H893" s="119" t="str">
        <f t="shared" si="82"/>
        <v/>
      </c>
      <c r="I893" s="122" t="str">
        <f t="shared" si="83"/>
        <v/>
      </c>
    </row>
    <row r="894" spans="2:9" ht="15.75" x14ac:dyDescent="0.25">
      <c r="B894" s="117" t="str">
        <f t="shared" si="84"/>
        <v/>
      </c>
      <c r="C894" s="118" t="str">
        <f t="shared" si="79"/>
        <v/>
      </c>
      <c r="D894" s="119" t="str">
        <f t="shared" si="80"/>
        <v/>
      </c>
      <c r="E894" s="120">
        <f>IFERROR(IF(I893-D894&lt;$E$13,0,IF(B894=$E$15,$E$13,IF(B894&lt;$E$15,0,IF(MOD(B894-$E$15,$E$19)=0,$E$13,0)))),0)</f>
        <v>0</v>
      </c>
      <c r="F894" s="121"/>
      <c r="G894" s="119" t="str">
        <f t="shared" si="81"/>
        <v/>
      </c>
      <c r="H894" s="119" t="str">
        <f t="shared" si="82"/>
        <v/>
      </c>
      <c r="I894" s="122" t="str">
        <f t="shared" si="83"/>
        <v/>
      </c>
    </row>
    <row r="895" spans="2:9" ht="15.75" x14ac:dyDescent="0.25">
      <c r="B895" s="117" t="str">
        <f t="shared" si="84"/>
        <v/>
      </c>
      <c r="C895" s="118" t="str">
        <f t="shared" si="79"/>
        <v/>
      </c>
      <c r="D895" s="119" t="str">
        <f t="shared" si="80"/>
        <v/>
      </c>
      <c r="E895" s="120">
        <f>IFERROR(IF(I894-D895&lt;$E$13,0,IF(B895=$E$15,$E$13,IF(B895&lt;$E$15,0,IF(MOD(B895-$E$15,$E$19)=0,$E$13,0)))),0)</f>
        <v>0</v>
      </c>
      <c r="F895" s="121"/>
      <c r="G895" s="119" t="str">
        <f t="shared" si="81"/>
        <v/>
      </c>
      <c r="H895" s="119" t="str">
        <f t="shared" si="82"/>
        <v/>
      </c>
      <c r="I895" s="122" t="str">
        <f t="shared" si="83"/>
        <v/>
      </c>
    </row>
    <row r="896" spans="2:9" ht="15.75" x14ac:dyDescent="0.25">
      <c r="B896" s="117" t="str">
        <f t="shared" si="84"/>
        <v/>
      </c>
      <c r="C896" s="118" t="str">
        <f t="shared" si="79"/>
        <v/>
      </c>
      <c r="D896" s="119" t="str">
        <f t="shared" si="80"/>
        <v/>
      </c>
      <c r="E896" s="120">
        <f>IFERROR(IF(I895-D896&lt;$E$13,0,IF(B896=$E$15,$E$13,IF(B896&lt;$E$15,0,IF(MOD(B896-$E$15,$E$19)=0,$E$13,0)))),0)</f>
        <v>0</v>
      </c>
      <c r="F896" s="121"/>
      <c r="G896" s="119" t="str">
        <f t="shared" si="81"/>
        <v/>
      </c>
      <c r="H896" s="119" t="str">
        <f t="shared" si="82"/>
        <v/>
      </c>
      <c r="I896" s="122" t="str">
        <f t="shared" si="83"/>
        <v/>
      </c>
    </row>
    <row r="897" spans="2:9" ht="15.75" x14ac:dyDescent="0.25">
      <c r="B897" s="117" t="str">
        <f t="shared" si="84"/>
        <v/>
      </c>
      <c r="C897" s="118" t="str">
        <f t="shared" si="79"/>
        <v/>
      </c>
      <c r="D897" s="119" t="str">
        <f t="shared" si="80"/>
        <v/>
      </c>
      <c r="E897" s="120">
        <f>IFERROR(IF(I896-D897&lt;$E$13,0,IF(B897=$E$15,$E$13,IF(B897&lt;$E$15,0,IF(MOD(B897-$E$15,$E$19)=0,$E$13,0)))),0)</f>
        <v>0</v>
      </c>
      <c r="F897" s="121"/>
      <c r="G897" s="119" t="str">
        <f t="shared" si="81"/>
        <v/>
      </c>
      <c r="H897" s="119" t="str">
        <f t="shared" si="82"/>
        <v/>
      </c>
      <c r="I897" s="122" t="str">
        <f t="shared" si="83"/>
        <v/>
      </c>
    </row>
    <row r="898" spans="2:9" ht="15.75" x14ac:dyDescent="0.25">
      <c r="B898" s="117" t="str">
        <f t="shared" si="84"/>
        <v/>
      </c>
      <c r="C898" s="118" t="str">
        <f t="shared" si="79"/>
        <v/>
      </c>
      <c r="D898" s="119" t="str">
        <f t="shared" si="80"/>
        <v/>
      </c>
      <c r="E898" s="120">
        <f>IFERROR(IF(I897-D898&lt;$E$13,0,IF(B898=$E$15,$E$13,IF(B898&lt;$E$15,0,IF(MOD(B898-$E$15,$E$19)=0,$E$13,0)))),0)</f>
        <v>0</v>
      </c>
      <c r="F898" s="121"/>
      <c r="G898" s="119" t="str">
        <f t="shared" si="81"/>
        <v/>
      </c>
      <c r="H898" s="119" t="str">
        <f t="shared" si="82"/>
        <v/>
      </c>
      <c r="I898" s="122" t="str">
        <f t="shared" si="83"/>
        <v/>
      </c>
    </row>
    <row r="899" spans="2:9" ht="15.75" x14ac:dyDescent="0.25">
      <c r="B899" s="117" t="str">
        <f t="shared" si="84"/>
        <v/>
      </c>
      <c r="C899" s="118" t="str">
        <f t="shared" si="79"/>
        <v/>
      </c>
      <c r="D899" s="119" t="str">
        <f t="shared" si="80"/>
        <v/>
      </c>
      <c r="E899" s="120">
        <f>IFERROR(IF(I898-D899&lt;$E$13,0,IF(B899=$E$15,$E$13,IF(B899&lt;$E$15,0,IF(MOD(B899-$E$15,$E$19)=0,$E$13,0)))),0)</f>
        <v>0</v>
      </c>
      <c r="F899" s="121"/>
      <c r="G899" s="119" t="str">
        <f t="shared" si="81"/>
        <v/>
      </c>
      <c r="H899" s="119" t="str">
        <f t="shared" si="82"/>
        <v/>
      </c>
      <c r="I899" s="122" t="str">
        <f t="shared" si="83"/>
        <v/>
      </c>
    </row>
    <row r="900" spans="2:9" ht="15.75" x14ac:dyDescent="0.25">
      <c r="B900" s="117" t="str">
        <f t="shared" si="84"/>
        <v/>
      </c>
      <c r="C900" s="118" t="str">
        <f t="shared" si="79"/>
        <v/>
      </c>
      <c r="D900" s="119" t="str">
        <f t="shared" si="80"/>
        <v/>
      </c>
      <c r="E900" s="120">
        <f>IFERROR(IF(I899-D900&lt;$E$13,0,IF(B900=$E$15,$E$13,IF(B900&lt;$E$15,0,IF(MOD(B900-$E$15,$E$19)=0,$E$13,0)))),0)</f>
        <v>0</v>
      </c>
      <c r="F900" s="121"/>
      <c r="G900" s="119" t="str">
        <f t="shared" si="81"/>
        <v/>
      </c>
      <c r="H900" s="119" t="str">
        <f t="shared" si="82"/>
        <v/>
      </c>
      <c r="I900" s="122" t="str">
        <f t="shared" si="83"/>
        <v/>
      </c>
    </row>
    <row r="901" spans="2:9" ht="15.75" x14ac:dyDescent="0.25">
      <c r="B901" s="117" t="str">
        <f t="shared" si="84"/>
        <v/>
      </c>
      <c r="C901" s="118" t="str">
        <f t="shared" si="79"/>
        <v/>
      </c>
      <c r="D901" s="119" t="str">
        <f t="shared" si="80"/>
        <v/>
      </c>
      <c r="E901" s="120">
        <f>IFERROR(IF(I900-D901&lt;$E$13,0,IF(B901=$E$15,$E$13,IF(B901&lt;$E$15,0,IF(MOD(B901-$E$15,$E$19)=0,$E$13,0)))),0)</f>
        <v>0</v>
      </c>
      <c r="F901" s="121"/>
      <c r="G901" s="119" t="str">
        <f t="shared" si="81"/>
        <v/>
      </c>
      <c r="H901" s="119" t="str">
        <f t="shared" si="82"/>
        <v/>
      </c>
      <c r="I901" s="122" t="str">
        <f t="shared" si="83"/>
        <v/>
      </c>
    </row>
    <row r="902" spans="2:9" ht="15.75" x14ac:dyDescent="0.25">
      <c r="B902" s="117" t="str">
        <f t="shared" si="84"/>
        <v/>
      </c>
      <c r="C902" s="118" t="str">
        <f t="shared" si="79"/>
        <v/>
      </c>
      <c r="D902" s="119" t="str">
        <f t="shared" si="80"/>
        <v/>
      </c>
      <c r="E902" s="120">
        <f>IFERROR(IF(I901-D902&lt;$E$13,0,IF(B902=$E$15,$E$13,IF(B902&lt;$E$15,0,IF(MOD(B902-$E$15,$E$19)=0,$E$13,0)))),0)</f>
        <v>0</v>
      </c>
      <c r="F902" s="121"/>
      <c r="G902" s="119" t="str">
        <f t="shared" si="81"/>
        <v/>
      </c>
      <c r="H902" s="119" t="str">
        <f t="shared" si="82"/>
        <v/>
      </c>
      <c r="I902" s="122" t="str">
        <f t="shared" si="83"/>
        <v/>
      </c>
    </row>
    <row r="903" spans="2:9" ht="15.75" x14ac:dyDescent="0.25">
      <c r="B903" s="117" t="str">
        <f t="shared" si="84"/>
        <v/>
      </c>
      <c r="C903" s="118" t="str">
        <f t="shared" si="79"/>
        <v/>
      </c>
      <c r="D903" s="119" t="str">
        <f t="shared" si="80"/>
        <v/>
      </c>
      <c r="E903" s="120">
        <f>IFERROR(IF(I902-D903&lt;$E$13,0,IF(B903=$E$15,$E$13,IF(B903&lt;$E$15,0,IF(MOD(B903-$E$15,$E$19)=0,$E$13,0)))),0)</f>
        <v>0</v>
      </c>
      <c r="F903" s="121"/>
      <c r="G903" s="119" t="str">
        <f t="shared" si="81"/>
        <v/>
      </c>
      <c r="H903" s="119" t="str">
        <f t="shared" si="82"/>
        <v/>
      </c>
      <c r="I903" s="122" t="str">
        <f t="shared" si="83"/>
        <v/>
      </c>
    </row>
    <row r="904" spans="2:9" ht="15.75" x14ac:dyDescent="0.25">
      <c r="B904" s="117" t="str">
        <f t="shared" si="84"/>
        <v/>
      </c>
      <c r="C904" s="118" t="str">
        <f t="shared" si="79"/>
        <v/>
      </c>
      <c r="D904" s="119" t="str">
        <f t="shared" si="80"/>
        <v/>
      </c>
      <c r="E904" s="120">
        <f>IFERROR(IF(I903-D904&lt;$E$13,0,IF(B904=$E$15,$E$13,IF(B904&lt;$E$15,0,IF(MOD(B904-$E$15,$E$19)=0,$E$13,0)))),0)</f>
        <v>0</v>
      </c>
      <c r="F904" s="121"/>
      <c r="G904" s="119" t="str">
        <f t="shared" si="81"/>
        <v/>
      </c>
      <c r="H904" s="119" t="str">
        <f t="shared" si="82"/>
        <v/>
      </c>
      <c r="I904" s="122" t="str">
        <f t="shared" si="83"/>
        <v/>
      </c>
    </row>
    <row r="905" spans="2:9" ht="15.75" x14ac:dyDescent="0.25">
      <c r="B905" s="117" t="str">
        <f t="shared" si="84"/>
        <v/>
      </c>
      <c r="C905" s="118" t="str">
        <f t="shared" si="79"/>
        <v/>
      </c>
      <c r="D905" s="119" t="str">
        <f t="shared" si="80"/>
        <v/>
      </c>
      <c r="E905" s="120">
        <f>IFERROR(IF(I904-D905&lt;$E$13,0,IF(B905=$E$15,$E$13,IF(B905&lt;$E$15,0,IF(MOD(B905-$E$15,$E$19)=0,$E$13,0)))),0)</f>
        <v>0</v>
      </c>
      <c r="F905" s="121"/>
      <c r="G905" s="119" t="str">
        <f t="shared" si="81"/>
        <v/>
      </c>
      <c r="H905" s="119" t="str">
        <f t="shared" si="82"/>
        <v/>
      </c>
      <c r="I905" s="122" t="str">
        <f t="shared" si="83"/>
        <v/>
      </c>
    </row>
    <row r="906" spans="2:9" ht="15.75" x14ac:dyDescent="0.25">
      <c r="B906" s="117" t="str">
        <f t="shared" si="84"/>
        <v/>
      </c>
      <c r="C906" s="118" t="str">
        <f t="shared" si="79"/>
        <v/>
      </c>
      <c r="D906" s="119" t="str">
        <f t="shared" si="80"/>
        <v/>
      </c>
      <c r="E906" s="120">
        <f>IFERROR(IF(I905-D906&lt;$E$13,0,IF(B906=$E$15,$E$13,IF(B906&lt;$E$15,0,IF(MOD(B906-$E$15,$E$19)=0,$E$13,0)))),0)</f>
        <v>0</v>
      </c>
      <c r="F906" s="121"/>
      <c r="G906" s="119" t="str">
        <f t="shared" si="81"/>
        <v/>
      </c>
      <c r="H906" s="119" t="str">
        <f t="shared" si="82"/>
        <v/>
      </c>
      <c r="I906" s="122" t="str">
        <f t="shared" si="83"/>
        <v/>
      </c>
    </row>
    <row r="907" spans="2:9" ht="15.75" x14ac:dyDescent="0.25">
      <c r="B907" s="117" t="str">
        <f t="shared" si="84"/>
        <v/>
      </c>
      <c r="C907" s="118" t="str">
        <f t="shared" si="79"/>
        <v/>
      </c>
      <c r="D907" s="119" t="str">
        <f t="shared" si="80"/>
        <v/>
      </c>
      <c r="E907" s="120">
        <f>IFERROR(IF(I906-D907&lt;$E$13,0,IF(B907=$E$15,$E$13,IF(B907&lt;$E$15,0,IF(MOD(B907-$E$15,$E$19)=0,$E$13,0)))),0)</f>
        <v>0</v>
      </c>
      <c r="F907" s="121"/>
      <c r="G907" s="119" t="str">
        <f t="shared" si="81"/>
        <v/>
      </c>
      <c r="H907" s="119" t="str">
        <f t="shared" si="82"/>
        <v/>
      </c>
      <c r="I907" s="122" t="str">
        <f t="shared" si="83"/>
        <v/>
      </c>
    </row>
    <row r="908" spans="2:9" ht="15.75" x14ac:dyDescent="0.25">
      <c r="B908" s="117" t="str">
        <f t="shared" si="84"/>
        <v/>
      </c>
      <c r="C908" s="118" t="str">
        <f t="shared" si="79"/>
        <v/>
      </c>
      <c r="D908" s="119" t="str">
        <f t="shared" si="80"/>
        <v/>
      </c>
      <c r="E908" s="120">
        <f>IFERROR(IF(I907-D908&lt;$E$13,0,IF(B908=$E$15,$E$13,IF(B908&lt;$E$15,0,IF(MOD(B908-$E$15,$E$19)=0,$E$13,0)))),0)</f>
        <v>0</v>
      </c>
      <c r="F908" s="121"/>
      <c r="G908" s="119" t="str">
        <f t="shared" si="81"/>
        <v/>
      </c>
      <c r="H908" s="119" t="str">
        <f t="shared" si="82"/>
        <v/>
      </c>
      <c r="I908" s="122" t="str">
        <f t="shared" si="83"/>
        <v/>
      </c>
    </row>
    <row r="909" spans="2:9" ht="15.75" x14ac:dyDescent="0.25">
      <c r="B909" s="117" t="str">
        <f t="shared" si="84"/>
        <v/>
      </c>
      <c r="C909" s="118" t="str">
        <f t="shared" si="79"/>
        <v/>
      </c>
      <c r="D909" s="119" t="str">
        <f t="shared" si="80"/>
        <v/>
      </c>
      <c r="E909" s="120">
        <f>IFERROR(IF(I908-D909&lt;$E$13,0,IF(B909=$E$15,$E$13,IF(B909&lt;$E$15,0,IF(MOD(B909-$E$15,$E$19)=0,$E$13,0)))),0)</f>
        <v>0</v>
      </c>
      <c r="F909" s="121"/>
      <c r="G909" s="119" t="str">
        <f t="shared" si="81"/>
        <v/>
      </c>
      <c r="H909" s="119" t="str">
        <f t="shared" si="82"/>
        <v/>
      </c>
      <c r="I909" s="122" t="str">
        <f t="shared" si="83"/>
        <v/>
      </c>
    </row>
    <row r="910" spans="2:9" ht="15.75" x14ac:dyDescent="0.25">
      <c r="B910" s="117" t="str">
        <f t="shared" si="84"/>
        <v/>
      </c>
      <c r="C910" s="118" t="str">
        <f t="shared" si="79"/>
        <v/>
      </c>
      <c r="D910" s="119" t="str">
        <f t="shared" si="80"/>
        <v/>
      </c>
      <c r="E910" s="120">
        <f>IFERROR(IF(I909-D910&lt;$E$13,0,IF(B910=$E$15,$E$13,IF(B910&lt;$E$15,0,IF(MOD(B910-$E$15,$E$19)=0,$E$13,0)))),0)</f>
        <v>0</v>
      </c>
      <c r="F910" s="121"/>
      <c r="G910" s="119" t="str">
        <f t="shared" si="81"/>
        <v/>
      </c>
      <c r="H910" s="119" t="str">
        <f t="shared" si="82"/>
        <v/>
      </c>
      <c r="I910" s="122" t="str">
        <f t="shared" si="83"/>
        <v/>
      </c>
    </row>
    <row r="911" spans="2:9" ht="15.75" x14ac:dyDescent="0.25">
      <c r="B911" s="117" t="str">
        <f t="shared" si="84"/>
        <v/>
      </c>
      <c r="C911" s="118" t="str">
        <f t="shared" si="79"/>
        <v/>
      </c>
      <c r="D911" s="119" t="str">
        <f t="shared" si="80"/>
        <v/>
      </c>
      <c r="E911" s="120">
        <f>IFERROR(IF(I910-D911&lt;$E$13,0,IF(B911=$E$15,$E$13,IF(B911&lt;$E$15,0,IF(MOD(B911-$E$15,$E$19)=0,$E$13,0)))),0)</f>
        <v>0</v>
      </c>
      <c r="F911" s="121"/>
      <c r="G911" s="119" t="str">
        <f t="shared" si="81"/>
        <v/>
      </c>
      <c r="H911" s="119" t="str">
        <f t="shared" si="82"/>
        <v/>
      </c>
      <c r="I911" s="122" t="str">
        <f t="shared" si="83"/>
        <v/>
      </c>
    </row>
    <row r="912" spans="2:9" ht="15.75" x14ac:dyDescent="0.25">
      <c r="B912" s="117" t="str">
        <f t="shared" si="84"/>
        <v/>
      </c>
      <c r="C912" s="118" t="str">
        <f t="shared" si="79"/>
        <v/>
      </c>
      <c r="D912" s="119" t="str">
        <f t="shared" si="80"/>
        <v/>
      </c>
      <c r="E912" s="120">
        <f>IFERROR(IF(I911-D912&lt;$E$13,0,IF(B912=$E$15,$E$13,IF(B912&lt;$E$15,0,IF(MOD(B912-$E$15,$E$19)=0,$E$13,0)))),0)</f>
        <v>0</v>
      </c>
      <c r="F912" s="121"/>
      <c r="G912" s="119" t="str">
        <f t="shared" si="81"/>
        <v/>
      </c>
      <c r="H912" s="119" t="str">
        <f t="shared" si="82"/>
        <v/>
      </c>
      <c r="I912" s="122" t="str">
        <f t="shared" si="83"/>
        <v/>
      </c>
    </row>
    <row r="913" spans="2:9" ht="15.75" x14ac:dyDescent="0.25">
      <c r="B913" s="117" t="str">
        <f t="shared" si="84"/>
        <v/>
      </c>
      <c r="C913" s="118" t="str">
        <f t="shared" si="79"/>
        <v/>
      </c>
      <c r="D913" s="119" t="str">
        <f t="shared" si="80"/>
        <v/>
      </c>
      <c r="E913" s="120">
        <f>IFERROR(IF(I912-D913&lt;$E$13,0,IF(B913=$E$15,$E$13,IF(B913&lt;$E$15,0,IF(MOD(B913-$E$15,$E$19)=0,$E$13,0)))),0)</f>
        <v>0</v>
      </c>
      <c r="F913" s="121"/>
      <c r="G913" s="119" t="str">
        <f t="shared" si="81"/>
        <v/>
      </c>
      <c r="H913" s="119" t="str">
        <f t="shared" si="82"/>
        <v/>
      </c>
      <c r="I913" s="122" t="str">
        <f t="shared" si="83"/>
        <v/>
      </c>
    </row>
    <row r="914" spans="2:9" ht="15.75" x14ac:dyDescent="0.25">
      <c r="B914" s="117" t="str">
        <f t="shared" si="84"/>
        <v/>
      </c>
      <c r="C914" s="118" t="str">
        <f t="shared" si="79"/>
        <v/>
      </c>
      <c r="D914" s="119" t="str">
        <f t="shared" si="80"/>
        <v/>
      </c>
      <c r="E914" s="120">
        <f>IFERROR(IF(I913-D914&lt;$E$13,0,IF(B914=$E$15,$E$13,IF(B914&lt;$E$15,0,IF(MOD(B914-$E$15,$E$19)=0,$E$13,0)))),0)</f>
        <v>0</v>
      </c>
      <c r="F914" s="121"/>
      <c r="G914" s="119" t="str">
        <f t="shared" si="81"/>
        <v/>
      </c>
      <c r="H914" s="119" t="str">
        <f t="shared" si="82"/>
        <v/>
      </c>
      <c r="I914" s="122" t="str">
        <f t="shared" si="83"/>
        <v/>
      </c>
    </row>
    <row r="915" spans="2:9" ht="15.75" x14ac:dyDescent="0.25">
      <c r="B915" s="117" t="str">
        <f t="shared" si="84"/>
        <v/>
      </c>
      <c r="C915" s="118" t="str">
        <f t="shared" si="79"/>
        <v/>
      </c>
      <c r="D915" s="119" t="str">
        <f t="shared" si="80"/>
        <v/>
      </c>
      <c r="E915" s="120">
        <f>IFERROR(IF(I914-D915&lt;$E$13,0,IF(B915=$E$15,$E$13,IF(B915&lt;$E$15,0,IF(MOD(B915-$E$15,$E$19)=0,$E$13,0)))),0)</f>
        <v>0</v>
      </c>
      <c r="F915" s="121"/>
      <c r="G915" s="119" t="str">
        <f t="shared" si="81"/>
        <v/>
      </c>
      <c r="H915" s="119" t="str">
        <f t="shared" si="82"/>
        <v/>
      </c>
      <c r="I915" s="122" t="str">
        <f t="shared" si="83"/>
        <v/>
      </c>
    </row>
    <row r="916" spans="2:9" ht="15.75" x14ac:dyDescent="0.25">
      <c r="B916" s="117" t="str">
        <f t="shared" si="84"/>
        <v/>
      </c>
      <c r="C916" s="118" t="str">
        <f t="shared" si="79"/>
        <v/>
      </c>
      <c r="D916" s="119" t="str">
        <f t="shared" si="80"/>
        <v/>
      </c>
      <c r="E916" s="120">
        <f>IFERROR(IF(I915-D916&lt;$E$13,0,IF(B916=$E$15,$E$13,IF(B916&lt;$E$15,0,IF(MOD(B916-$E$15,$E$19)=0,$E$13,0)))),0)</f>
        <v>0</v>
      </c>
      <c r="F916" s="121"/>
      <c r="G916" s="119" t="str">
        <f t="shared" si="81"/>
        <v/>
      </c>
      <c r="H916" s="119" t="str">
        <f t="shared" si="82"/>
        <v/>
      </c>
      <c r="I916" s="122" t="str">
        <f t="shared" si="83"/>
        <v/>
      </c>
    </row>
    <row r="917" spans="2:9" ht="15.75" x14ac:dyDescent="0.25">
      <c r="B917" s="117" t="str">
        <f t="shared" si="84"/>
        <v/>
      </c>
      <c r="C917" s="118" t="str">
        <f t="shared" si="79"/>
        <v/>
      </c>
      <c r="D917" s="119" t="str">
        <f t="shared" si="80"/>
        <v/>
      </c>
      <c r="E917" s="120">
        <f>IFERROR(IF(I916-D917&lt;$E$13,0,IF(B917=$E$15,$E$13,IF(B917&lt;$E$15,0,IF(MOD(B917-$E$15,$E$19)=0,$E$13,0)))),0)</f>
        <v>0</v>
      </c>
      <c r="F917" s="121"/>
      <c r="G917" s="119" t="str">
        <f t="shared" si="81"/>
        <v/>
      </c>
      <c r="H917" s="119" t="str">
        <f t="shared" si="82"/>
        <v/>
      </c>
      <c r="I917" s="122" t="str">
        <f t="shared" si="83"/>
        <v/>
      </c>
    </row>
    <row r="918" spans="2:9" ht="15.75" x14ac:dyDescent="0.25">
      <c r="B918" s="117" t="str">
        <f t="shared" si="84"/>
        <v/>
      </c>
      <c r="C918" s="118" t="str">
        <f t="shared" si="79"/>
        <v/>
      </c>
      <c r="D918" s="119" t="str">
        <f t="shared" si="80"/>
        <v/>
      </c>
      <c r="E918" s="120">
        <f>IFERROR(IF(I917-D918&lt;$E$13,0,IF(B918=$E$15,$E$13,IF(B918&lt;$E$15,0,IF(MOD(B918-$E$15,$E$19)=0,$E$13,0)))),0)</f>
        <v>0</v>
      </c>
      <c r="F918" s="121"/>
      <c r="G918" s="119" t="str">
        <f t="shared" si="81"/>
        <v/>
      </c>
      <c r="H918" s="119" t="str">
        <f t="shared" si="82"/>
        <v/>
      </c>
      <c r="I918" s="122" t="str">
        <f t="shared" si="83"/>
        <v/>
      </c>
    </row>
    <row r="919" spans="2:9" ht="15.75" x14ac:dyDescent="0.25">
      <c r="B919" s="117" t="str">
        <f t="shared" si="84"/>
        <v/>
      </c>
      <c r="C919" s="118" t="str">
        <f t="shared" si="79"/>
        <v/>
      </c>
      <c r="D919" s="119" t="str">
        <f t="shared" si="80"/>
        <v/>
      </c>
      <c r="E919" s="120">
        <f>IFERROR(IF(I918-D919&lt;$E$13,0,IF(B919=$E$15,$E$13,IF(B919&lt;$E$15,0,IF(MOD(B919-$E$15,$E$19)=0,$E$13,0)))),0)</f>
        <v>0</v>
      </c>
      <c r="F919" s="121"/>
      <c r="G919" s="119" t="str">
        <f t="shared" si="81"/>
        <v/>
      </c>
      <c r="H919" s="119" t="str">
        <f t="shared" si="82"/>
        <v/>
      </c>
      <c r="I919" s="122" t="str">
        <f t="shared" si="83"/>
        <v/>
      </c>
    </row>
    <row r="920" spans="2:9" ht="15.75" x14ac:dyDescent="0.25">
      <c r="B920" s="117" t="str">
        <f t="shared" si="84"/>
        <v/>
      </c>
      <c r="C920" s="118" t="str">
        <f t="shared" si="79"/>
        <v/>
      </c>
      <c r="D920" s="119" t="str">
        <f t="shared" si="80"/>
        <v/>
      </c>
      <c r="E920" s="120">
        <f>IFERROR(IF(I919-D920&lt;$E$13,0,IF(B920=$E$15,$E$13,IF(B920&lt;$E$15,0,IF(MOD(B920-$E$15,$E$19)=0,$E$13,0)))),0)</f>
        <v>0</v>
      </c>
      <c r="F920" s="121"/>
      <c r="G920" s="119" t="str">
        <f t="shared" si="81"/>
        <v/>
      </c>
      <c r="H920" s="119" t="str">
        <f t="shared" si="82"/>
        <v/>
      </c>
      <c r="I920" s="122" t="str">
        <f t="shared" si="83"/>
        <v/>
      </c>
    </row>
    <row r="921" spans="2:9" ht="15.75" x14ac:dyDescent="0.25">
      <c r="B921" s="117" t="str">
        <f t="shared" si="84"/>
        <v/>
      </c>
      <c r="C921" s="118" t="str">
        <f t="shared" ref="C921:C984" si="85">IF(B921="","",IF(OR(payment_frequency="Weekly",payment_frequency="Bi-weekly",payment_frequency="Semi-monthly"),first_payment_date+B921*VLOOKUP(payment_frequency,periodic_table,2,0),EDATE(first_payment_date,B921*VLOOKUP(payment_frequency,periodic_table,2,0))))</f>
        <v/>
      </c>
      <c r="D921" s="119" t="str">
        <f t="shared" ref="D921:D984" si="86">IF(B921="","",IF(I920&lt;payment,I920*(1+rate),payment))</f>
        <v/>
      </c>
      <c r="E921" s="120">
        <f>IFERROR(IF(I920-D921&lt;$E$13,0,IF(B921=$E$15,$E$13,IF(B921&lt;$E$15,0,IF(MOD(B921-$E$15,$E$19)=0,$E$13,0)))),0)</f>
        <v>0</v>
      </c>
      <c r="F921" s="121"/>
      <c r="G921" s="119" t="str">
        <f t="shared" ref="G921:G984" si="87">IF(AND(payment_type=1,B921=1),0,IF(B921="","",I920*rate))</f>
        <v/>
      </c>
      <c r="H921" s="119" t="str">
        <f t="shared" si="82"/>
        <v/>
      </c>
      <c r="I921" s="122" t="str">
        <f t="shared" si="83"/>
        <v/>
      </c>
    </row>
    <row r="922" spans="2:9" ht="15.75" x14ac:dyDescent="0.25">
      <c r="B922" s="117" t="str">
        <f t="shared" si="84"/>
        <v/>
      </c>
      <c r="C922" s="118" t="str">
        <f t="shared" si="85"/>
        <v/>
      </c>
      <c r="D922" s="119" t="str">
        <f t="shared" si="86"/>
        <v/>
      </c>
      <c r="E922" s="120">
        <f>IFERROR(IF(I921-D922&lt;$E$13,0,IF(B922=$E$15,$E$13,IF(B922&lt;$E$15,0,IF(MOD(B922-$E$15,$E$19)=0,$E$13,0)))),0)</f>
        <v>0</v>
      </c>
      <c r="F922" s="121"/>
      <c r="G922" s="119" t="str">
        <f t="shared" si="87"/>
        <v/>
      </c>
      <c r="H922" s="119" t="str">
        <f t="shared" ref="H922:H985" si="88">IF(B922="","",D922-G922+E922+F922)</f>
        <v/>
      </c>
      <c r="I922" s="122" t="str">
        <f t="shared" ref="I922:I985" si="89">IFERROR(IF(H922&lt;=0,"",I921-H922),"")</f>
        <v/>
      </c>
    </row>
    <row r="923" spans="2:9" ht="15.75" x14ac:dyDescent="0.25">
      <c r="B923" s="117" t="str">
        <f t="shared" si="84"/>
        <v/>
      </c>
      <c r="C923" s="118" t="str">
        <f t="shared" si="85"/>
        <v/>
      </c>
      <c r="D923" s="119" t="str">
        <f t="shared" si="86"/>
        <v/>
      </c>
      <c r="E923" s="120">
        <f>IFERROR(IF(I922-D923&lt;$E$13,0,IF(B923=$E$15,$E$13,IF(B923&lt;$E$15,0,IF(MOD(B923-$E$15,$E$19)=0,$E$13,0)))),0)</f>
        <v>0</v>
      </c>
      <c r="F923" s="121"/>
      <c r="G923" s="119" t="str">
        <f t="shared" si="87"/>
        <v/>
      </c>
      <c r="H923" s="119" t="str">
        <f t="shared" si="88"/>
        <v/>
      </c>
      <c r="I923" s="122" t="str">
        <f t="shared" si="89"/>
        <v/>
      </c>
    </row>
    <row r="924" spans="2:9" ht="15.75" x14ac:dyDescent="0.25">
      <c r="B924" s="117" t="str">
        <f t="shared" si="84"/>
        <v/>
      </c>
      <c r="C924" s="118" t="str">
        <f t="shared" si="85"/>
        <v/>
      </c>
      <c r="D924" s="119" t="str">
        <f t="shared" si="86"/>
        <v/>
      </c>
      <c r="E924" s="120">
        <f>IFERROR(IF(I923-D924&lt;$E$13,0,IF(B924=$E$15,$E$13,IF(B924&lt;$E$15,0,IF(MOD(B924-$E$15,$E$19)=0,$E$13,0)))),0)</f>
        <v>0</v>
      </c>
      <c r="F924" s="121"/>
      <c r="G924" s="119" t="str">
        <f t="shared" si="87"/>
        <v/>
      </c>
      <c r="H924" s="119" t="str">
        <f t="shared" si="88"/>
        <v/>
      </c>
      <c r="I924" s="122" t="str">
        <f t="shared" si="89"/>
        <v/>
      </c>
    </row>
    <row r="925" spans="2:9" ht="15.75" x14ac:dyDescent="0.25">
      <c r="B925" s="117" t="str">
        <f t="shared" si="84"/>
        <v/>
      </c>
      <c r="C925" s="118" t="str">
        <f t="shared" si="85"/>
        <v/>
      </c>
      <c r="D925" s="119" t="str">
        <f t="shared" si="86"/>
        <v/>
      </c>
      <c r="E925" s="120">
        <f>IFERROR(IF(I924-D925&lt;$E$13,0,IF(B925=$E$15,$E$13,IF(B925&lt;$E$15,0,IF(MOD(B925-$E$15,$E$19)=0,$E$13,0)))),0)</f>
        <v>0</v>
      </c>
      <c r="F925" s="121"/>
      <c r="G925" s="119" t="str">
        <f t="shared" si="87"/>
        <v/>
      </c>
      <c r="H925" s="119" t="str">
        <f t="shared" si="88"/>
        <v/>
      </c>
      <c r="I925" s="122" t="str">
        <f t="shared" si="89"/>
        <v/>
      </c>
    </row>
    <row r="926" spans="2:9" ht="15.75" x14ac:dyDescent="0.25">
      <c r="B926" s="117" t="str">
        <f t="shared" si="84"/>
        <v/>
      </c>
      <c r="C926" s="118" t="str">
        <f t="shared" si="85"/>
        <v/>
      </c>
      <c r="D926" s="119" t="str">
        <f t="shared" si="86"/>
        <v/>
      </c>
      <c r="E926" s="120">
        <f>IFERROR(IF(I925-D926&lt;$E$13,0,IF(B926=$E$15,$E$13,IF(B926&lt;$E$15,0,IF(MOD(B926-$E$15,$E$19)=0,$E$13,0)))),0)</f>
        <v>0</v>
      </c>
      <c r="F926" s="121"/>
      <c r="G926" s="119" t="str">
        <f t="shared" si="87"/>
        <v/>
      </c>
      <c r="H926" s="119" t="str">
        <f t="shared" si="88"/>
        <v/>
      </c>
      <c r="I926" s="122" t="str">
        <f t="shared" si="89"/>
        <v/>
      </c>
    </row>
    <row r="927" spans="2:9" ht="15.75" x14ac:dyDescent="0.25">
      <c r="B927" s="117" t="str">
        <f t="shared" si="84"/>
        <v/>
      </c>
      <c r="C927" s="118" t="str">
        <f t="shared" si="85"/>
        <v/>
      </c>
      <c r="D927" s="119" t="str">
        <f t="shared" si="86"/>
        <v/>
      </c>
      <c r="E927" s="120">
        <f>IFERROR(IF(I926-D927&lt;$E$13,0,IF(B927=$E$15,$E$13,IF(B927&lt;$E$15,0,IF(MOD(B927-$E$15,$E$19)=0,$E$13,0)))),0)</f>
        <v>0</v>
      </c>
      <c r="F927" s="121"/>
      <c r="G927" s="119" t="str">
        <f t="shared" si="87"/>
        <v/>
      </c>
      <c r="H927" s="119" t="str">
        <f t="shared" si="88"/>
        <v/>
      </c>
      <c r="I927" s="122" t="str">
        <f t="shared" si="89"/>
        <v/>
      </c>
    </row>
    <row r="928" spans="2:9" ht="15.75" x14ac:dyDescent="0.25">
      <c r="B928" s="117" t="str">
        <f t="shared" si="84"/>
        <v/>
      </c>
      <c r="C928" s="118" t="str">
        <f t="shared" si="85"/>
        <v/>
      </c>
      <c r="D928" s="119" t="str">
        <f t="shared" si="86"/>
        <v/>
      </c>
      <c r="E928" s="120">
        <f>IFERROR(IF(I927-D928&lt;$E$13,0,IF(B928=$E$15,$E$13,IF(B928&lt;$E$15,0,IF(MOD(B928-$E$15,$E$19)=0,$E$13,0)))),0)</f>
        <v>0</v>
      </c>
      <c r="F928" s="121"/>
      <c r="G928" s="119" t="str">
        <f t="shared" si="87"/>
        <v/>
      </c>
      <c r="H928" s="119" t="str">
        <f t="shared" si="88"/>
        <v/>
      </c>
      <c r="I928" s="122" t="str">
        <f t="shared" si="89"/>
        <v/>
      </c>
    </row>
    <row r="929" spans="2:9" ht="15.75" x14ac:dyDescent="0.25">
      <c r="B929" s="117" t="str">
        <f t="shared" si="84"/>
        <v/>
      </c>
      <c r="C929" s="118" t="str">
        <f t="shared" si="85"/>
        <v/>
      </c>
      <c r="D929" s="119" t="str">
        <f t="shared" si="86"/>
        <v/>
      </c>
      <c r="E929" s="120">
        <f>IFERROR(IF(I928-D929&lt;$E$13,0,IF(B929=$E$15,$E$13,IF(B929&lt;$E$15,0,IF(MOD(B929-$E$15,$E$19)=0,$E$13,0)))),0)</f>
        <v>0</v>
      </c>
      <c r="F929" s="121"/>
      <c r="G929" s="119" t="str">
        <f t="shared" si="87"/>
        <v/>
      </c>
      <c r="H929" s="119" t="str">
        <f t="shared" si="88"/>
        <v/>
      </c>
      <c r="I929" s="122" t="str">
        <f t="shared" si="89"/>
        <v/>
      </c>
    </row>
    <row r="930" spans="2:9" ht="15.75" x14ac:dyDescent="0.25">
      <c r="B930" s="117" t="str">
        <f t="shared" si="84"/>
        <v/>
      </c>
      <c r="C930" s="118" t="str">
        <f t="shared" si="85"/>
        <v/>
      </c>
      <c r="D930" s="119" t="str">
        <f t="shared" si="86"/>
        <v/>
      </c>
      <c r="E930" s="120">
        <f>IFERROR(IF(I929-D930&lt;$E$13,0,IF(B930=$E$15,$E$13,IF(B930&lt;$E$15,0,IF(MOD(B930-$E$15,$E$19)=0,$E$13,0)))),0)</f>
        <v>0</v>
      </c>
      <c r="F930" s="121"/>
      <c r="G930" s="119" t="str">
        <f t="shared" si="87"/>
        <v/>
      </c>
      <c r="H930" s="119" t="str">
        <f t="shared" si="88"/>
        <v/>
      </c>
      <c r="I930" s="122" t="str">
        <f t="shared" si="89"/>
        <v/>
      </c>
    </row>
    <row r="931" spans="2:9" ht="15.75" x14ac:dyDescent="0.25">
      <c r="B931" s="117" t="str">
        <f t="shared" si="84"/>
        <v/>
      </c>
      <c r="C931" s="118" t="str">
        <f t="shared" si="85"/>
        <v/>
      </c>
      <c r="D931" s="119" t="str">
        <f t="shared" si="86"/>
        <v/>
      </c>
      <c r="E931" s="120">
        <f>IFERROR(IF(I930-D931&lt;$E$13,0,IF(B931=$E$15,$E$13,IF(B931&lt;$E$15,0,IF(MOD(B931-$E$15,$E$19)=0,$E$13,0)))),0)</f>
        <v>0</v>
      </c>
      <c r="F931" s="121"/>
      <c r="G931" s="119" t="str">
        <f t="shared" si="87"/>
        <v/>
      </c>
      <c r="H931" s="119" t="str">
        <f t="shared" si="88"/>
        <v/>
      </c>
      <c r="I931" s="122" t="str">
        <f t="shared" si="89"/>
        <v/>
      </c>
    </row>
    <row r="932" spans="2:9" ht="15.75" x14ac:dyDescent="0.25">
      <c r="B932" s="117" t="str">
        <f t="shared" si="84"/>
        <v/>
      </c>
      <c r="C932" s="118" t="str">
        <f t="shared" si="85"/>
        <v/>
      </c>
      <c r="D932" s="119" t="str">
        <f t="shared" si="86"/>
        <v/>
      </c>
      <c r="E932" s="120">
        <f>IFERROR(IF(I931-D932&lt;$E$13,0,IF(B932=$E$15,$E$13,IF(B932&lt;$E$15,0,IF(MOD(B932-$E$15,$E$19)=0,$E$13,0)))),0)</f>
        <v>0</v>
      </c>
      <c r="F932" s="121"/>
      <c r="G932" s="119" t="str">
        <f t="shared" si="87"/>
        <v/>
      </c>
      <c r="H932" s="119" t="str">
        <f t="shared" si="88"/>
        <v/>
      </c>
      <c r="I932" s="122" t="str">
        <f t="shared" si="89"/>
        <v/>
      </c>
    </row>
    <row r="933" spans="2:9" ht="15.75" x14ac:dyDescent="0.25">
      <c r="B933" s="117" t="str">
        <f t="shared" si="84"/>
        <v/>
      </c>
      <c r="C933" s="118" t="str">
        <f t="shared" si="85"/>
        <v/>
      </c>
      <c r="D933" s="119" t="str">
        <f t="shared" si="86"/>
        <v/>
      </c>
      <c r="E933" s="120">
        <f>IFERROR(IF(I932-D933&lt;$E$13,0,IF(B933=$E$15,$E$13,IF(B933&lt;$E$15,0,IF(MOD(B933-$E$15,$E$19)=0,$E$13,0)))),0)</f>
        <v>0</v>
      </c>
      <c r="F933" s="121"/>
      <c r="G933" s="119" t="str">
        <f t="shared" si="87"/>
        <v/>
      </c>
      <c r="H933" s="119" t="str">
        <f t="shared" si="88"/>
        <v/>
      </c>
      <c r="I933" s="122" t="str">
        <f t="shared" si="89"/>
        <v/>
      </c>
    </row>
    <row r="934" spans="2:9" ht="15.75" x14ac:dyDescent="0.25">
      <c r="B934" s="117" t="str">
        <f t="shared" si="84"/>
        <v/>
      </c>
      <c r="C934" s="118" t="str">
        <f t="shared" si="85"/>
        <v/>
      </c>
      <c r="D934" s="119" t="str">
        <f t="shared" si="86"/>
        <v/>
      </c>
      <c r="E934" s="120">
        <f>IFERROR(IF(I933-D934&lt;$E$13,0,IF(B934=$E$15,$E$13,IF(B934&lt;$E$15,0,IF(MOD(B934-$E$15,$E$19)=0,$E$13,0)))),0)</f>
        <v>0</v>
      </c>
      <c r="F934" s="121"/>
      <c r="G934" s="119" t="str">
        <f t="shared" si="87"/>
        <v/>
      </c>
      <c r="H934" s="119" t="str">
        <f t="shared" si="88"/>
        <v/>
      </c>
      <c r="I934" s="122" t="str">
        <f t="shared" si="89"/>
        <v/>
      </c>
    </row>
    <row r="935" spans="2:9" ht="15.75" x14ac:dyDescent="0.25">
      <c r="B935" s="117" t="str">
        <f t="shared" si="84"/>
        <v/>
      </c>
      <c r="C935" s="118" t="str">
        <f t="shared" si="85"/>
        <v/>
      </c>
      <c r="D935" s="119" t="str">
        <f t="shared" si="86"/>
        <v/>
      </c>
      <c r="E935" s="120">
        <f>IFERROR(IF(I934-D935&lt;$E$13,0,IF(B935=$E$15,$E$13,IF(B935&lt;$E$15,0,IF(MOD(B935-$E$15,$E$19)=0,$E$13,0)))),0)</f>
        <v>0</v>
      </c>
      <c r="F935" s="121"/>
      <c r="G935" s="119" t="str">
        <f t="shared" si="87"/>
        <v/>
      </c>
      <c r="H935" s="119" t="str">
        <f t="shared" si="88"/>
        <v/>
      </c>
      <c r="I935" s="122" t="str">
        <f t="shared" si="89"/>
        <v/>
      </c>
    </row>
    <row r="936" spans="2:9" ht="15.75" x14ac:dyDescent="0.25">
      <c r="B936" s="117" t="str">
        <f t="shared" si="84"/>
        <v/>
      </c>
      <c r="C936" s="118" t="str">
        <f t="shared" si="85"/>
        <v/>
      </c>
      <c r="D936" s="119" t="str">
        <f t="shared" si="86"/>
        <v/>
      </c>
      <c r="E936" s="120">
        <f>IFERROR(IF(I935-D936&lt;$E$13,0,IF(B936=$E$15,$E$13,IF(B936&lt;$E$15,0,IF(MOD(B936-$E$15,$E$19)=0,$E$13,0)))),0)</f>
        <v>0</v>
      </c>
      <c r="F936" s="121"/>
      <c r="G936" s="119" t="str">
        <f t="shared" si="87"/>
        <v/>
      </c>
      <c r="H936" s="119" t="str">
        <f t="shared" si="88"/>
        <v/>
      </c>
      <c r="I936" s="122" t="str">
        <f t="shared" si="89"/>
        <v/>
      </c>
    </row>
    <row r="937" spans="2:9" ht="15.75" x14ac:dyDescent="0.25">
      <c r="B937" s="117" t="str">
        <f t="shared" si="84"/>
        <v/>
      </c>
      <c r="C937" s="118" t="str">
        <f t="shared" si="85"/>
        <v/>
      </c>
      <c r="D937" s="119" t="str">
        <f t="shared" si="86"/>
        <v/>
      </c>
      <c r="E937" s="120">
        <f>IFERROR(IF(I936-D937&lt;$E$13,0,IF(B937=$E$15,$E$13,IF(B937&lt;$E$15,0,IF(MOD(B937-$E$15,$E$19)=0,$E$13,0)))),0)</f>
        <v>0</v>
      </c>
      <c r="F937" s="121"/>
      <c r="G937" s="119" t="str">
        <f t="shared" si="87"/>
        <v/>
      </c>
      <c r="H937" s="119" t="str">
        <f t="shared" si="88"/>
        <v/>
      </c>
      <c r="I937" s="122" t="str">
        <f t="shared" si="89"/>
        <v/>
      </c>
    </row>
    <row r="938" spans="2:9" ht="15.75" x14ac:dyDescent="0.25">
      <c r="B938" s="117" t="str">
        <f t="shared" si="84"/>
        <v/>
      </c>
      <c r="C938" s="118" t="str">
        <f t="shared" si="85"/>
        <v/>
      </c>
      <c r="D938" s="119" t="str">
        <f t="shared" si="86"/>
        <v/>
      </c>
      <c r="E938" s="120">
        <f>IFERROR(IF(I937-D938&lt;$E$13,0,IF(B938=$E$15,$E$13,IF(B938&lt;$E$15,0,IF(MOD(B938-$E$15,$E$19)=0,$E$13,0)))),0)</f>
        <v>0</v>
      </c>
      <c r="F938" s="121"/>
      <c r="G938" s="119" t="str">
        <f t="shared" si="87"/>
        <v/>
      </c>
      <c r="H938" s="119" t="str">
        <f t="shared" si="88"/>
        <v/>
      </c>
      <c r="I938" s="122" t="str">
        <f t="shared" si="89"/>
        <v/>
      </c>
    </row>
    <row r="939" spans="2:9" ht="15.75" x14ac:dyDescent="0.25">
      <c r="B939" s="117" t="str">
        <f t="shared" si="84"/>
        <v/>
      </c>
      <c r="C939" s="118" t="str">
        <f t="shared" si="85"/>
        <v/>
      </c>
      <c r="D939" s="119" t="str">
        <f t="shared" si="86"/>
        <v/>
      </c>
      <c r="E939" s="120">
        <f>IFERROR(IF(I938-D939&lt;$E$13,0,IF(B939=$E$15,$E$13,IF(B939&lt;$E$15,0,IF(MOD(B939-$E$15,$E$19)=0,$E$13,0)))),0)</f>
        <v>0</v>
      </c>
      <c r="F939" s="121"/>
      <c r="G939" s="119" t="str">
        <f t="shared" si="87"/>
        <v/>
      </c>
      <c r="H939" s="119" t="str">
        <f t="shared" si="88"/>
        <v/>
      </c>
      <c r="I939" s="122" t="str">
        <f t="shared" si="89"/>
        <v/>
      </c>
    </row>
    <row r="940" spans="2:9" ht="15.75" x14ac:dyDescent="0.25">
      <c r="B940" s="117" t="str">
        <f t="shared" si="84"/>
        <v/>
      </c>
      <c r="C940" s="118" t="str">
        <f t="shared" si="85"/>
        <v/>
      </c>
      <c r="D940" s="119" t="str">
        <f t="shared" si="86"/>
        <v/>
      </c>
      <c r="E940" s="120">
        <f>IFERROR(IF(I939-D940&lt;$E$13,0,IF(B940=$E$15,$E$13,IF(B940&lt;$E$15,0,IF(MOD(B940-$E$15,$E$19)=0,$E$13,0)))),0)</f>
        <v>0</v>
      </c>
      <c r="F940" s="121"/>
      <c r="G940" s="119" t="str">
        <f t="shared" si="87"/>
        <v/>
      </c>
      <c r="H940" s="119" t="str">
        <f t="shared" si="88"/>
        <v/>
      </c>
      <c r="I940" s="122" t="str">
        <f t="shared" si="89"/>
        <v/>
      </c>
    </row>
    <row r="941" spans="2:9" ht="15.75" x14ac:dyDescent="0.25">
      <c r="B941" s="117" t="str">
        <f t="shared" si="84"/>
        <v/>
      </c>
      <c r="C941" s="118" t="str">
        <f t="shared" si="85"/>
        <v/>
      </c>
      <c r="D941" s="119" t="str">
        <f t="shared" si="86"/>
        <v/>
      </c>
      <c r="E941" s="120">
        <f>IFERROR(IF(I940-D941&lt;$E$13,0,IF(B941=$E$15,$E$13,IF(B941&lt;$E$15,0,IF(MOD(B941-$E$15,$E$19)=0,$E$13,0)))),0)</f>
        <v>0</v>
      </c>
      <c r="F941" s="121"/>
      <c r="G941" s="119" t="str">
        <f t="shared" si="87"/>
        <v/>
      </c>
      <c r="H941" s="119" t="str">
        <f t="shared" si="88"/>
        <v/>
      </c>
      <c r="I941" s="122" t="str">
        <f t="shared" si="89"/>
        <v/>
      </c>
    </row>
    <row r="942" spans="2:9" ht="15.75" x14ac:dyDescent="0.25">
      <c r="B942" s="117" t="str">
        <f t="shared" si="84"/>
        <v/>
      </c>
      <c r="C942" s="118" t="str">
        <f t="shared" si="85"/>
        <v/>
      </c>
      <c r="D942" s="119" t="str">
        <f t="shared" si="86"/>
        <v/>
      </c>
      <c r="E942" s="120">
        <f>IFERROR(IF(I941-D942&lt;$E$13,0,IF(B942=$E$15,$E$13,IF(B942&lt;$E$15,0,IF(MOD(B942-$E$15,$E$19)=0,$E$13,0)))),0)</f>
        <v>0</v>
      </c>
      <c r="F942" s="121"/>
      <c r="G942" s="119" t="str">
        <f t="shared" si="87"/>
        <v/>
      </c>
      <c r="H942" s="119" t="str">
        <f t="shared" si="88"/>
        <v/>
      </c>
      <c r="I942" s="122" t="str">
        <f t="shared" si="89"/>
        <v/>
      </c>
    </row>
    <row r="943" spans="2:9" ht="15.75" x14ac:dyDescent="0.25">
      <c r="B943" s="117" t="str">
        <f t="shared" si="84"/>
        <v/>
      </c>
      <c r="C943" s="118" t="str">
        <f t="shared" si="85"/>
        <v/>
      </c>
      <c r="D943" s="119" t="str">
        <f t="shared" si="86"/>
        <v/>
      </c>
      <c r="E943" s="120">
        <f>IFERROR(IF(I942-D943&lt;$E$13,0,IF(B943=$E$15,$E$13,IF(B943&lt;$E$15,0,IF(MOD(B943-$E$15,$E$19)=0,$E$13,0)))),0)</f>
        <v>0</v>
      </c>
      <c r="F943" s="121"/>
      <c r="G943" s="119" t="str">
        <f t="shared" si="87"/>
        <v/>
      </c>
      <c r="H943" s="119" t="str">
        <f t="shared" si="88"/>
        <v/>
      </c>
      <c r="I943" s="122" t="str">
        <f t="shared" si="89"/>
        <v/>
      </c>
    </row>
    <row r="944" spans="2:9" ht="15.75" x14ac:dyDescent="0.25">
      <c r="B944" s="117" t="str">
        <f t="shared" ref="B944:B1001" si="90">IFERROR(IF(I943&lt;=0,"",B943+1),"")</f>
        <v/>
      </c>
      <c r="C944" s="118" t="str">
        <f t="shared" si="85"/>
        <v/>
      </c>
      <c r="D944" s="119" t="str">
        <f t="shared" si="86"/>
        <v/>
      </c>
      <c r="E944" s="120">
        <f>IFERROR(IF(I943-D944&lt;$E$13,0,IF(B944=$E$15,$E$13,IF(B944&lt;$E$15,0,IF(MOD(B944-$E$15,$E$19)=0,$E$13,0)))),0)</f>
        <v>0</v>
      </c>
      <c r="F944" s="121"/>
      <c r="G944" s="119" t="str">
        <f t="shared" si="87"/>
        <v/>
      </c>
      <c r="H944" s="119" t="str">
        <f t="shared" si="88"/>
        <v/>
      </c>
      <c r="I944" s="122" t="str">
        <f t="shared" si="89"/>
        <v/>
      </c>
    </row>
    <row r="945" spans="2:9" ht="15.75" x14ac:dyDescent="0.25">
      <c r="B945" s="117" t="str">
        <f t="shared" si="90"/>
        <v/>
      </c>
      <c r="C945" s="118" t="str">
        <f t="shared" si="85"/>
        <v/>
      </c>
      <c r="D945" s="119" t="str">
        <f t="shared" si="86"/>
        <v/>
      </c>
      <c r="E945" s="120">
        <f>IFERROR(IF(I944-D945&lt;$E$13,0,IF(B945=$E$15,$E$13,IF(B945&lt;$E$15,0,IF(MOD(B945-$E$15,$E$19)=0,$E$13,0)))),0)</f>
        <v>0</v>
      </c>
      <c r="F945" s="121"/>
      <c r="G945" s="119" t="str">
        <f t="shared" si="87"/>
        <v/>
      </c>
      <c r="H945" s="119" t="str">
        <f t="shared" si="88"/>
        <v/>
      </c>
      <c r="I945" s="122" t="str">
        <f t="shared" si="89"/>
        <v/>
      </c>
    </row>
    <row r="946" spans="2:9" ht="15.75" x14ac:dyDescent="0.25">
      <c r="B946" s="117" t="str">
        <f t="shared" si="90"/>
        <v/>
      </c>
      <c r="C946" s="118" t="str">
        <f t="shared" si="85"/>
        <v/>
      </c>
      <c r="D946" s="119" t="str">
        <f t="shared" si="86"/>
        <v/>
      </c>
      <c r="E946" s="120">
        <f>IFERROR(IF(I945-D946&lt;$E$13,0,IF(B946=$E$15,$E$13,IF(B946&lt;$E$15,0,IF(MOD(B946-$E$15,$E$19)=0,$E$13,0)))),0)</f>
        <v>0</v>
      </c>
      <c r="F946" s="121"/>
      <c r="G946" s="119" t="str">
        <f t="shared" si="87"/>
        <v/>
      </c>
      <c r="H946" s="119" t="str">
        <f t="shared" si="88"/>
        <v/>
      </c>
      <c r="I946" s="122" t="str">
        <f t="shared" si="89"/>
        <v/>
      </c>
    </row>
    <row r="947" spans="2:9" ht="15.75" x14ac:dyDescent="0.25">
      <c r="B947" s="117" t="str">
        <f t="shared" si="90"/>
        <v/>
      </c>
      <c r="C947" s="118" t="str">
        <f t="shared" si="85"/>
        <v/>
      </c>
      <c r="D947" s="119" t="str">
        <f t="shared" si="86"/>
        <v/>
      </c>
      <c r="E947" s="120">
        <f>IFERROR(IF(I946-D947&lt;$E$13,0,IF(B947=$E$15,$E$13,IF(B947&lt;$E$15,0,IF(MOD(B947-$E$15,$E$19)=0,$E$13,0)))),0)</f>
        <v>0</v>
      </c>
      <c r="F947" s="121"/>
      <c r="G947" s="119" t="str">
        <f t="shared" si="87"/>
        <v/>
      </c>
      <c r="H947" s="119" t="str">
        <f t="shared" si="88"/>
        <v/>
      </c>
      <c r="I947" s="122" t="str">
        <f t="shared" si="89"/>
        <v/>
      </c>
    </row>
    <row r="948" spans="2:9" ht="15.75" x14ac:dyDescent="0.25">
      <c r="B948" s="117" t="str">
        <f t="shared" si="90"/>
        <v/>
      </c>
      <c r="C948" s="118" t="str">
        <f t="shared" si="85"/>
        <v/>
      </c>
      <c r="D948" s="119" t="str">
        <f t="shared" si="86"/>
        <v/>
      </c>
      <c r="E948" s="120">
        <f>IFERROR(IF(I947-D948&lt;$E$13,0,IF(B948=$E$15,$E$13,IF(B948&lt;$E$15,0,IF(MOD(B948-$E$15,$E$19)=0,$E$13,0)))),0)</f>
        <v>0</v>
      </c>
      <c r="F948" s="121"/>
      <c r="G948" s="119" t="str">
        <f t="shared" si="87"/>
        <v/>
      </c>
      <c r="H948" s="119" t="str">
        <f t="shared" si="88"/>
        <v/>
      </c>
      <c r="I948" s="122" t="str">
        <f t="shared" si="89"/>
        <v/>
      </c>
    </row>
    <row r="949" spans="2:9" ht="15.75" x14ac:dyDescent="0.25">
      <c r="B949" s="117" t="str">
        <f t="shared" si="90"/>
        <v/>
      </c>
      <c r="C949" s="118" t="str">
        <f t="shared" si="85"/>
        <v/>
      </c>
      <c r="D949" s="119" t="str">
        <f t="shared" si="86"/>
        <v/>
      </c>
      <c r="E949" s="120">
        <f>IFERROR(IF(I948-D949&lt;$E$13,0,IF(B949=$E$15,$E$13,IF(B949&lt;$E$15,0,IF(MOD(B949-$E$15,$E$19)=0,$E$13,0)))),0)</f>
        <v>0</v>
      </c>
      <c r="F949" s="121"/>
      <c r="G949" s="119" t="str">
        <f t="shared" si="87"/>
        <v/>
      </c>
      <c r="H949" s="119" t="str">
        <f t="shared" si="88"/>
        <v/>
      </c>
      <c r="I949" s="122" t="str">
        <f t="shared" si="89"/>
        <v/>
      </c>
    </row>
    <row r="950" spans="2:9" ht="15.75" x14ac:dyDescent="0.25">
      <c r="B950" s="117" t="str">
        <f t="shared" si="90"/>
        <v/>
      </c>
      <c r="C950" s="118" t="str">
        <f t="shared" si="85"/>
        <v/>
      </c>
      <c r="D950" s="119" t="str">
        <f t="shared" si="86"/>
        <v/>
      </c>
      <c r="E950" s="120">
        <f>IFERROR(IF(I949-D950&lt;$E$13,0,IF(B950=$E$15,$E$13,IF(B950&lt;$E$15,0,IF(MOD(B950-$E$15,$E$19)=0,$E$13,0)))),0)</f>
        <v>0</v>
      </c>
      <c r="F950" s="121"/>
      <c r="G950" s="119" t="str">
        <f t="shared" si="87"/>
        <v/>
      </c>
      <c r="H950" s="119" t="str">
        <f t="shared" si="88"/>
        <v/>
      </c>
      <c r="I950" s="122" t="str">
        <f t="shared" si="89"/>
        <v/>
      </c>
    </row>
    <row r="951" spans="2:9" ht="15.75" x14ac:dyDescent="0.25">
      <c r="B951" s="117" t="str">
        <f t="shared" si="90"/>
        <v/>
      </c>
      <c r="C951" s="118" t="str">
        <f t="shared" si="85"/>
        <v/>
      </c>
      <c r="D951" s="119" t="str">
        <f t="shared" si="86"/>
        <v/>
      </c>
      <c r="E951" s="120">
        <f>IFERROR(IF(I950-D951&lt;$E$13,0,IF(B951=$E$15,$E$13,IF(B951&lt;$E$15,0,IF(MOD(B951-$E$15,$E$19)=0,$E$13,0)))),0)</f>
        <v>0</v>
      </c>
      <c r="F951" s="121"/>
      <c r="G951" s="119" t="str">
        <f t="shared" si="87"/>
        <v/>
      </c>
      <c r="H951" s="119" t="str">
        <f t="shared" si="88"/>
        <v/>
      </c>
      <c r="I951" s="122" t="str">
        <f t="shared" si="89"/>
        <v/>
      </c>
    </row>
    <row r="952" spans="2:9" ht="15.75" x14ac:dyDescent="0.25">
      <c r="B952" s="117" t="str">
        <f t="shared" si="90"/>
        <v/>
      </c>
      <c r="C952" s="118" t="str">
        <f t="shared" si="85"/>
        <v/>
      </c>
      <c r="D952" s="119" t="str">
        <f t="shared" si="86"/>
        <v/>
      </c>
      <c r="E952" s="120">
        <f>IFERROR(IF(I951-D952&lt;$E$13,0,IF(B952=$E$15,$E$13,IF(B952&lt;$E$15,0,IF(MOD(B952-$E$15,$E$19)=0,$E$13,0)))),0)</f>
        <v>0</v>
      </c>
      <c r="F952" s="121"/>
      <c r="G952" s="119" t="str">
        <f t="shared" si="87"/>
        <v/>
      </c>
      <c r="H952" s="119" t="str">
        <f t="shared" si="88"/>
        <v/>
      </c>
      <c r="I952" s="122" t="str">
        <f t="shared" si="89"/>
        <v/>
      </c>
    </row>
    <row r="953" spans="2:9" ht="15.75" x14ac:dyDescent="0.25">
      <c r="B953" s="117" t="str">
        <f t="shared" si="90"/>
        <v/>
      </c>
      <c r="C953" s="118" t="str">
        <f t="shared" si="85"/>
        <v/>
      </c>
      <c r="D953" s="119" t="str">
        <f t="shared" si="86"/>
        <v/>
      </c>
      <c r="E953" s="120">
        <f>IFERROR(IF(I952-D953&lt;$E$13,0,IF(B953=$E$15,$E$13,IF(B953&lt;$E$15,0,IF(MOD(B953-$E$15,$E$19)=0,$E$13,0)))),0)</f>
        <v>0</v>
      </c>
      <c r="F953" s="121"/>
      <c r="G953" s="119" t="str">
        <f t="shared" si="87"/>
        <v/>
      </c>
      <c r="H953" s="119" t="str">
        <f t="shared" si="88"/>
        <v/>
      </c>
      <c r="I953" s="122" t="str">
        <f t="shared" si="89"/>
        <v/>
      </c>
    </row>
    <row r="954" spans="2:9" ht="15.75" x14ac:dyDescent="0.25">
      <c r="B954" s="117" t="str">
        <f t="shared" si="90"/>
        <v/>
      </c>
      <c r="C954" s="118" t="str">
        <f t="shared" si="85"/>
        <v/>
      </c>
      <c r="D954" s="119" t="str">
        <f t="shared" si="86"/>
        <v/>
      </c>
      <c r="E954" s="120">
        <f>IFERROR(IF(I953-D954&lt;$E$13,0,IF(B954=$E$15,$E$13,IF(B954&lt;$E$15,0,IF(MOD(B954-$E$15,$E$19)=0,$E$13,0)))),0)</f>
        <v>0</v>
      </c>
      <c r="F954" s="121"/>
      <c r="G954" s="119" t="str">
        <f t="shared" si="87"/>
        <v/>
      </c>
      <c r="H954" s="119" t="str">
        <f t="shared" si="88"/>
        <v/>
      </c>
      <c r="I954" s="122" t="str">
        <f t="shared" si="89"/>
        <v/>
      </c>
    </row>
    <row r="955" spans="2:9" ht="15.75" x14ac:dyDescent="0.25">
      <c r="B955" s="117" t="str">
        <f t="shared" si="90"/>
        <v/>
      </c>
      <c r="C955" s="118" t="str">
        <f t="shared" si="85"/>
        <v/>
      </c>
      <c r="D955" s="119" t="str">
        <f t="shared" si="86"/>
        <v/>
      </c>
      <c r="E955" s="120">
        <f>IFERROR(IF(I954-D955&lt;$E$13,0,IF(B955=$E$15,$E$13,IF(B955&lt;$E$15,0,IF(MOD(B955-$E$15,$E$19)=0,$E$13,0)))),0)</f>
        <v>0</v>
      </c>
      <c r="F955" s="121"/>
      <c r="G955" s="119" t="str">
        <f t="shared" si="87"/>
        <v/>
      </c>
      <c r="H955" s="119" t="str">
        <f t="shared" si="88"/>
        <v/>
      </c>
      <c r="I955" s="122" t="str">
        <f t="shared" si="89"/>
        <v/>
      </c>
    </row>
    <row r="956" spans="2:9" ht="15.75" x14ac:dyDescent="0.25">
      <c r="B956" s="117" t="str">
        <f t="shared" si="90"/>
        <v/>
      </c>
      <c r="C956" s="118" t="str">
        <f t="shared" si="85"/>
        <v/>
      </c>
      <c r="D956" s="119" t="str">
        <f t="shared" si="86"/>
        <v/>
      </c>
      <c r="E956" s="120">
        <f>IFERROR(IF(I955-D956&lt;$E$13,0,IF(B956=$E$15,$E$13,IF(B956&lt;$E$15,0,IF(MOD(B956-$E$15,$E$19)=0,$E$13,0)))),0)</f>
        <v>0</v>
      </c>
      <c r="F956" s="121"/>
      <c r="G956" s="119" t="str">
        <f t="shared" si="87"/>
        <v/>
      </c>
      <c r="H956" s="119" t="str">
        <f t="shared" si="88"/>
        <v/>
      </c>
      <c r="I956" s="122" t="str">
        <f t="shared" si="89"/>
        <v/>
      </c>
    </row>
    <row r="957" spans="2:9" ht="15.75" x14ac:dyDescent="0.25">
      <c r="B957" s="117" t="str">
        <f t="shared" si="90"/>
        <v/>
      </c>
      <c r="C957" s="118" t="str">
        <f t="shared" si="85"/>
        <v/>
      </c>
      <c r="D957" s="119" t="str">
        <f t="shared" si="86"/>
        <v/>
      </c>
      <c r="E957" s="120">
        <f>IFERROR(IF(I956-D957&lt;$E$13,0,IF(B957=$E$15,$E$13,IF(B957&lt;$E$15,0,IF(MOD(B957-$E$15,$E$19)=0,$E$13,0)))),0)</f>
        <v>0</v>
      </c>
      <c r="F957" s="121"/>
      <c r="G957" s="119" t="str">
        <f t="shared" si="87"/>
        <v/>
      </c>
      <c r="H957" s="119" t="str">
        <f t="shared" si="88"/>
        <v/>
      </c>
      <c r="I957" s="122" t="str">
        <f t="shared" si="89"/>
        <v/>
      </c>
    </row>
    <row r="958" spans="2:9" ht="15.75" x14ac:dyDescent="0.25">
      <c r="B958" s="117" t="str">
        <f t="shared" si="90"/>
        <v/>
      </c>
      <c r="C958" s="118" t="str">
        <f t="shared" si="85"/>
        <v/>
      </c>
      <c r="D958" s="119" t="str">
        <f t="shared" si="86"/>
        <v/>
      </c>
      <c r="E958" s="120">
        <f>IFERROR(IF(I957-D958&lt;$E$13,0,IF(B958=$E$15,$E$13,IF(B958&lt;$E$15,0,IF(MOD(B958-$E$15,$E$19)=0,$E$13,0)))),0)</f>
        <v>0</v>
      </c>
      <c r="F958" s="121"/>
      <c r="G958" s="119" t="str">
        <f t="shared" si="87"/>
        <v/>
      </c>
      <c r="H958" s="119" t="str">
        <f t="shared" si="88"/>
        <v/>
      </c>
      <c r="I958" s="122" t="str">
        <f t="shared" si="89"/>
        <v/>
      </c>
    </row>
    <row r="959" spans="2:9" ht="15.75" x14ac:dyDescent="0.25">
      <c r="B959" s="117" t="str">
        <f t="shared" si="90"/>
        <v/>
      </c>
      <c r="C959" s="118" t="str">
        <f t="shared" si="85"/>
        <v/>
      </c>
      <c r="D959" s="119" t="str">
        <f t="shared" si="86"/>
        <v/>
      </c>
      <c r="E959" s="120">
        <f>IFERROR(IF(I958-D959&lt;$E$13,0,IF(B959=$E$15,$E$13,IF(B959&lt;$E$15,0,IF(MOD(B959-$E$15,$E$19)=0,$E$13,0)))),0)</f>
        <v>0</v>
      </c>
      <c r="F959" s="121"/>
      <c r="G959" s="119" t="str">
        <f t="shared" si="87"/>
        <v/>
      </c>
      <c r="H959" s="119" t="str">
        <f t="shared" si="88"/>
        <v/>
      </c>
      <c r="I959" s="122" t="str">
        <f t="shared" si="89"/>
        <v/>
      </c>
    </row>
    <row r="960" spans="2:9" ht="15.75" x14ac:dyDescent="0.25">
      <c r="B960" s="117" t="str">
        <f t="shared" si="90"/>
        <v/>
      </c>
      <c r="C960" s="118" t="str">
        <f t="shared" si="85"/>
        <v/>
      </c>
      <c r="D960" s="119" t="str">
        <f t="shared" si="86"/>
        <v/>
      </c>
      <c r="E960" s="120">
        <f>IFERROR(IF(I959-D960&lt;$E$13,0,IF(B960=$E$15,$E$13,IF(B960&lt;$E$15,0,IF(MOD(B960-$E$15,$E$19)=0,$E$13,0)))),0)</f>
        <v>0</v>
      </c>
      <c r="F960" s="121"/>
      <c r="G960" s="119" t="str">
        <f t="shared" si="87"/>
        <v/>
      </c>
      <c r="H960" s="119" t="str">
        <f t="shared" si="88"/>
        <v/>
      </c>
      <c r="I960" s="122" t="str">
        <f t="shared" si="89"/>
        <v/>
      </c>
    </row>
    <row r="961" spans="2:9" ht="15.75" x14ac:dyDescent="0.25">
      <c r="B961" s="117" t="str">
        <f t="shared" si="90"/>
        <v/>
      </c>
      <c r="C961" s="118" t="str">
        <f t="shared" si="85"/>
        <v/>
      </c>
      <c r="D961" s="119" t="str">
        <f t="shared" si="86"/>
        <v/>
      </c>
      <c r="E961" s="120">
        <f>IFERROR(IF(I960-D961&lt;$E$13,0,IF(B961=$E$15,$E$13,IF(B961&lt;$E$15,0,IF(MOD(B961-$E$15,$E$19)=0,$E$13,0)))),0)</f>
        <v>0</v>
      </c>
      <c r="F961" s="121"/>
      <c r="G961" s="119" t="str">
        <f t="shared" si="87"/>
        <v/>
      </c>
      <c r="H961" s="119" t="str">
        <f t="shared" si="88"/>
        <v/>
      </c>
      <c r="I961" s="122" t="str">
        <f t="shared" si="89"/>
        <v/>
      </c>
    </row>
    <row r="962" spans="2:9" ht="15.75" x14ac:dyDescent="0.25">
      <c r="B962" s="117" t="str">
        <f t="shared" si="90"/>
        <v/>
      </c>
      <c r="C962" s="118" t="str">
        <f t="shared" si="85"/>
        <v/>
      </c>
      <c r="D962" s="119" t="str">
        <f t="shared" si="86"/>
        <v/>
      </c>
      <c r="E962" s="120">
        <f>IFERROR(IF(I961-D962&lt;$E$13,0,IF(B962=$E$15,$E$13,IF(B962&lt;$E$15,0,IF(MOD(B962-$E$15,$E$19)=0,$E$13,0)))),0)</f>
        <v>0</v>
      </c>
      <c r="F962" s="121"/>
      <c r="G962" s="119" t="str">
        <f t="shared" si="87"/>
        <v/>
      </c>
      <c r="H962" s="119" t="str">
        <f t="shared" si="88"/>
        <v/>
      </c>
      <c r="I962" s="122" t="str">
        <f t="shared" si="89"/>
        <v/>
      </c>
    </row>
    <row r="963" spans="2:9" ht="15.75" x14ac:dyDescent="0.25">
      <c r="B963" s="117" t="str">
        <f t="shared" si="90"/>
        <v/>
      </c>
      <c r="C963" s="118" t="str">
        <f t="shared" si="85"/>
        <v/>
      </c>
      <c r="D963" s="119" t="str">
        <f t="shared" si="86"/>
        <v/>
      </c>
      <c r="E963" s="120">
        <f>IFERROR(IF(I962-D963&lt;$E$13,0,IF(B963=$E$15,$E$13,IF(B963&lt;$E$15,0,IF(MOD(B963-$E$15,$E$19)=0,$E$13,0)))),0)</f>
        <v>0</v>
      </c>
      <c r="F963" s="121"/>
      <c r="G963" s="119" t="str">
        <f t="shared" si="87"/>
        <v/>
      </c>
      <c r="H963" s="119" t="str">
        <f t="shared" si="88"/>
        <v/>
      </c>
      <c r="I963" s="122" t="str">
        <f t="shared" si="89"/>
        <v/>
      </c>
    </row>
    <row r="964" spans="2:9" ht="15.75" x14ac:dyDescent="0.25">
      <c r="B964" s="117" t="str">
        <f t="shared" si="90"/>
        <v/>
      </c>
      <c r="C964" s="118" t="str">
        <f t="shared" si="85"/>
        <v/>
      </c>
      <c r="D964" s="119" t="str">
        <f t="shared" si="86"/>
        <v/>
      </c>
      <c r="E964" s="120">
        <f>IFERROR(IF(I963-D964&lt;$E$13,0,IF(B964=$E$15,$E$13,IF(B964&lt;$E$15,0,IF(MOD(B964-$E$15,$E$19)=0,$E$13,0)))),0)</f>
        <v>0</v>
      </c>
      <c r="F964" s="121"/>
      <c r="G964" s="119" t="str">
        <f t="shared" si="87"/>
        <v/>
      </c>
      <c r="H964" s="119" t="str">
        <f t="shared" si="88"/>
        <v/>
      </c>
      <c r="I964" s="122" t="str">
        <f t="shared" si="89"/>
        <v/>
      </c>
    </row>
    <row r="965" spans="2:9" ht="15.75" x14ac:dyDescent="0.25">
      <c r="B965" s="117" t="str">
        <f t="shared" si="90"/>
        <v/>
      </c>
      <c r="C965" s="118" t="str">
        <f t="shared" si="85"/>
        <v/>
      </c>
      <c r="D965" s="119" t="str">
        <f t="shared" si="86"/>
        <v/>
      </c>
      <c r="E965" s="120">
        <f>IFERROR(IF(I964-D965&lt;$E$13,0,IF(B965=$E$15,$E$13,IF(B965&lt;$E$15,0,IF(MOD(B965-$E$15,$E$19)=0,$E$13,0)))),0)</f>
        <v>0</v>
      </c>
      <c r="F965" s="121"/>
      <c r="G965" s="119" t="str">
        <f t="shared" si="87"/>
        <v/>
      </c>
      <c r="H965" s="119" t="str">
        <f t="shared" si="88"/>
        <v/>
      </c>
      <c r="I965" s="122" t="str">
        <f t="shared" si="89"/>
        <v/>
      </c>
    </row>
    <row r="966" spans="2:9" ht="15.75" x14ac:dyDescent="0.25">
      <c r="B966" s="117" t="str">
        <f t="shared" si="90"/>
        <v/>
      </c>
      <c r="C966" s="118" t="str">
        <f t="shared" si="85"/>
        <v/>
      </c>
      <c r="D966" s="119" t="str">
        <f t="shared" si="86"/>
        <v/>
      </c>
      <c r="E966" s="120">
        <f>IFERROR(IF(I965-D966&lt;$E$13,0,IF(B966=$E$15,$E$13,IF(B966&lt;$E$15,0,IF(MOD(B966-$E$15,$E$19)=0,$E$13,0)))),0)</f>
        <v>0</v>
      </c>
      <c r="F966" s="121"/>
      <c r="G966" s="119" t="str">
        <f t="shared" si="87"/>
        <v/>
      </c>
      <c r="H966" s="119" t="str">
        <f t="shared" si="88"/>
        <v/>
      </c>
      <c r="I966" s="122" t="str">
        <f t="shared" si="89"/>
        <v/>
      </c>
    </row>
    <row r="967" spans="2:9" ht="15.75" x14ac:dyDescent="0.25">
      <c r="B967" s="117" t="str">
        <f t="shared" si="90"/>
        <v/>
      </c>
      <c r="C967" s="118" t="str">
        <f t="shared" si="85"/>
        <v/>
      </c>
      <c r="D967" s="119" t="str">
        <f t="shared" si="86"/>
        <v/>
      </c>
      <c r="E967" s="120">
        <f>IFERROR(IF(I966-D967&lt;$E$13,0,IF(B967=$E$15,$E$13,IF(B967&lt;$E$15,0,IF(MOD(B967-$E$15,$E$19)=0,$E$13,0)))),0)</f>
        <v>0</v>
      </c>
      <c r="F967" s="121"/>
      <c r="G967" s="119" t="str">
        <f t="shared" si="87"/>
        <v/>
      </c>
      <c r="H967" s="119" t="str">
        <f t="shared" si="88"/>
        <v/>
      </c>
      <c r="I967" s="122" t="str">
        <f t="shared" si="89"/>
        <v/>
      </c>
    </row>
    <row r="968" spans="2:9" ht="15.75" x14ac:dyDescent="0.25">
      <c r="B968" s="117" t="str">
        <f t="shared" si="90"/>
        <v/>
      </c>
      <c r="C968" s="118" t="str">
        <f t="shared" si="85"/>
        <v/>
      </c>
      <c r="D968" s="119" t="str">
        <f t="shared" si="86"/>
        <v/>
      </c>
      <c r="E968" s="120">
        <f>IFERROR(IF(I967-D968&lt;$E$13,0,IF(B968=$E$15,$E$13,IF(B968&lt;$E$15,0,IF(MOD(B968-$E$15,$E$19)=0,$E$13,0)))),0)</f>
        <v>0</v>
      </c>
      <c r="F968" s="121"/>
      <c r="G968" s="119" t="str">
        <f t="shared" si="87"/>
        <v/>
      </c>
      <c r="H968" s="119" t="str">
        <f t="shared" si="88"/>
        <v/>
      </c>
      <c r="I968" s="122" t="str">
        <f t="shared" si="89"/>
        <v/>
      </c>
    </row>
    <row r="969" spans="2:9" ht="15.75" x14ac:dyDescent="0.25">
      <c r="B969" s="117" t="str">
        <f t="shared" si="90"/>
        <v/>
      </c>
      <c r="C969" s="118" t="str">
        <f t="shared" si="85"/>
        <v/>
      </c>
      <c r="D969" s="119" t="str">
        <f t="shared" si="86"/>
        <v/>
      </c>
      <c r="E969" s="120">
        <f>IFERROR(IF(I968-D969&lt;$E$13,0,IF(B969=$E$15,$E$13,IF(B969&lt;$E$15,0,IF(MOD(B969-$E$15,$E$19)=0,$E$13,0)))),0)</f>
        <v>0</v>
      </c>
      <c r="F969" s="121"/>
      <c r="G969" s="119" t="str">
        <f t="shared" si="87"/>
        <v/>
      </c>
      <c r="H969" s="119" t="str">
        <f t="shared" si="88"/>
        <v/>
      </c>
      <c r="I969" s="122" t="str">
        <f t="shared" si="89"/>
        <v/>
      </c>
    </row>
    <row r="970" spans="2:9" ht="15.75" x14ac:dyDescent="0.25">
      <c r="B970" s="117" t="str">
        <f t="shared" si="90"/>
        <v/>
      </c>
      <c r="C970" s="118" t="str">
        <f t="shared" si="85"/>
        <v/>
      </c>
      <c r="D970" s="119" t="str">
        <f t="shared" si="86"/>
        <v/>
      </c>
      <c r="E970" s="120">
        <f>IFERROR(IF(I969-D970&lt;$E$13,0,IF(B970=$E$15,$E$13,IF(B970&lt;$E$15,0,IF(MOD(B970-$E$15,$E$19)=0,$E$13,0)))),0)</f>
        <v>0</v>
      </c>
      <c r="F970" s="121"/>
      <c r="G970" s="119" t="str">
        <f t="shared" si="87"/>
        <v/>
      </c>
      <c r="H970" s="119" t="str">
        <f t="shared" si="88"/>
        <v/>
      </c>
      <c r="I970" s="122" t="str">
        <f t="shared" si="89"/>
        <v/>
      </c>
    </row>
    <row r="971" spans="2:9" ht="15.75" x14ac:dyDescent="0.25">
      <c r="B971" s="117" t="str">
        <f t="shared" si="90"/>
        <v/>
      </c>
      <c r="C971" s="118" t="str">
        <f t="shared" si="85"/>
        <v/>
      </c>
      <c r="D971" s="119" t="str">
        <f t="shared" si="86"/>
        <v/>
      </c>
      <c r="E971" s="120">
        <f>IFERROR(IF(I970-D971&lt;$E$13,0,IF(B971=$E$15,$E$13,IF(B971&lt;$E$15,0,IF(MOD(B971-$E$15,$E$19)=0,$E$13,0)))),0)</f>
        <v>0</v>
      </c>
      <c r="F971" s="121"/>
      <c r="G971" s="119" t="str">
        <f t="shared" si="87"/>
        <v/>
      </c>
      <c r="H971" s="119" t="str">
        <f t="shared" si="88"/>
        <v/>
      </c>
      <c r="I971" s="122" t="str">
        <f t="shared" si="89"/>
        <v/>
      </c>
    </row>
    <row r="972" spans="2:9" ht="15.75" x14ac:dyDescent="0.25">
      <c r="B972" s="117" t="str">
        <f t="shared" si="90"/>
        <v/>
      </c>
      <c r="C972" s="118" t="str">
        <f t="shared" si="85"/>
        <v/>
      </c>
      <c r="D972" s="119" t="str">
        <f t="shared" si="86"/>
        <v/>
      </c>
      <c r="E972" s="120">
        <f>IFERROR(IF(I971-D972&lt;$E$13,0,IF(B972=$E$15,$E$13,IF(B972&lt;$E$15,0,IF(MOD(B972-$E$15,$E$19)=0,$E$13,0)))),0)</f>
        <v>0</v>
      </c>
      <c r="F972" s="121"/>
      <c r="G972" s="119" t="str">
        <f t="shared" si="87"/>
        <v/>
      </c>
      <c r="H972" s="119" t="str">
        <f t="shared" si="88"/>
        <v/>
      </c>
      <c r="I972" s="122" t="str">
        <f t="shared" si="89"/>
        <v/>
      </c>
    </row>
    <row r="973" spans="2:9" ht="15.75" x14ac:dyDescent="0.25">
      <c r="B973" s="117" t="str">
        <f t="shared" si="90"/>
        <v/>
      </c>
      <c r="C973" s="118" t="str">
        <f t="shared" si="85"/>
        <v/>
      </c>
      <c r="D973" s="119" t="str">
        <f t="shared" si="86"/>
        <v/>
      </c>
      <c r="E973" s="120">
        <f>IFERROR(IF(I972-D973&lt;$E$13,0,IF(B973=$E$15,$E$13,IF(B973&lt;$E$15,0,IF(MOD(B973-$E$15,$E$19)=0,$E$13,0)))),0)</f>
        <v>0</v>
      </c>
      <c r="F973" s="121"/>
      <c r="G973" s="119" t="str">
        <f t="shared" si="87"/>
        <v/>
      </c>
      <c r="H973" s="119" t="str">
        <f t="shared" si="88"/>
        <v/>
      </c>
      <c r="I973" s="122" t="str">
        <f t="shared" si="89"/>
        <v/>
      </c>
    </row>
    <row r="974" spans="2:9" ht="15.75" x14ac:dyDescent="0.25">
      <c r="B974" s="117" t="str">
        <f t="shared" si="90"/>
        <v/>
      </c>
      <c r="C974" s="118" t="str">
        <f t="shared" si="85"/>
        <v/>
      </c>
      <c r="D974" s="119" t="str">
        <f t="shared" si="86"/>
        <v/>
      </c>
      <c r="E974" s="120">
        <f>IFERROR(IF(I973-D974&lt;$E$13,0,IF(B974=$E$15,$E$13,IF(B974&lt;$E$15,0,IF(MOD(B974-$E$15,$E$19)=0,$E$13,0)))),0)</f>
        <v>0</v>
      </c>
      <c r="F974" s="121"/>
      <c r="G974" s="119" t="str">
        <f t="shared" si="87"/>
        <v/>
      </c>
      <c r="H974" s="119" t="str">
        <f t="shared" si="88"/>
        <v/>
      </c>
      <c r="I974" s="122" t="str">
        <f t="shared" si="89"/>
        <v/>
      </c>
    </row>
    <row r="975" spans="2:9" ht="15.75" x14ac:dyDescent="0.25">
      <c r="B975" s="117" t="str">
        <f t="shared" si="90"/>
        <v/>
      </c>
      <c r="C975" s="118" t="str">
        <f t="shared" si="85"/>
        <v/>
      </c>
      <c r="D975" s="119" t="str">
        <f t="shared" si="86"/>
        <v/>
      </c>
      <c r="E975" s="120">
        <f>IFERROR(IF(I974-D975&lt;$E$13,0,IF(B975=$E$15,$E$13,IF(B975&lt;$E$15,0,IF(MOD(B975-$E$15,$E$19)=0,$E$13,0)))),0)</f>
        <v>0</v>
      </c>
      <c r="F975" s="121"/>
      <c r="G975" s="119" t="str">
        <f t="shared" si="87"/>
        <v/>
      </c>
      <c r="H975" s="119" t="str">
        <f t="shared" si="88"/>
        <v/>
      </c>
      <c r="I975" s="122" t="str">
        <f t="shared" si="89"/>
        <v/>
      </c>
    </row>
    <row r="976" spans="2:9" ht="15.75" x14ac:dyDescent="0.25">
      <c r="B976" s="117" t="str">
        <f t="shared" si="90"/>
        <v/>
      </c>
      <c r="C976" s="118" t="str">
        <f t="shared" si="85"/>
        <v/>
      </c>
      <c r="D976" s="119" t="str">
        <f t="shared" si="86"/>
        <v/>
      </c>
      <c r="E976" s="120">
        <f>IFERROR(IF(I975-D976&lt;$E$13,0,IF(B976=$E$15,$E$13,IF(B976&lt;$E$15,0,IF(MOD(B976-$E$15,$E$19)=0,$E$13,0)))),0)</f>
        <v>0</v>
      </c>
      <c r="F976" s="121"/>
      <c r="G976" s="119" t="str">
        <f t="shared" si="87"/>
        <v/>
      </c>
      <c r="H976" s="119" t="str">
        <f t="shared" si="88"/>
        <v/>
      </c>
      <c r="I976" s="122" t="str">
        <f t="shared" si="89"/>
        <v/>
      </c>
    </row>
    <row r="977" spans="2:9" ht="15.75" x14ac:dyDescent="0.25">
      <c r="B977" s="117" t="str">
        <f t="shared" si="90"/>
        <v/>
      </c>
      <c r="C977" s="118" t="str">
        <f t="shared" si="85"/>
        <v/>
      </c>
      <c r="D977" s="119" t="str">
        <f t="shared" si="86"/>
        <v/>
      </c>
      <c r="E977" s="120">
        <f>IFERROR(IF(I976-D977&lt;$E$13,0,IF(B977=$E$15,$E$13,IF(B977&lt;$E$15,0,IF(MOD(B977-$E$15,$E$19)=0,$E$13,0)))),0)</f>
        <v>0</v>
      </c>
      <c r="F977" s="121"/>
      <c r="G977" s="119" t="str">
        <f t="shared" si="87"/>
        <v/>
      </c>
      <c r="H977" s="119" t="str">
        <f t="shared" si="88"/>
        <v/>
      </c>
      <c r="I977" s="122" t="str">
        <f t="shared" si="89"/>
        <v/>
      </c>
    </row>
    <row r="978" spans="2:9" ht="15.75" x14ac:dyDescent="0.25">
      <c r="B978" s="117" t="str">
        <f t="shared" si="90"/>
        <v/>
      </c>
      <c r="C978" s="118" t="str">
        <f t="shared" si="85"/>
        <v/>
      </c>
      <c r="D978" s="119" t="str">
        <f t="shared" si="86"/>
        <v/>
      </c>
      <c r="E978" s="120">
        <f>IFERROR(IF(I977-D978&lt;$E$13,0,IF(B978=$E$15,$E$13,IF(B978&lt;$E$15,0,IF(MOD(B978-$E$15,$E$19)=0,$E$13,0)))),0)</f>
        <v>0</v>
      </c>
      <c r="F978" s="121"/>
      <c r="G978" s="119" t="str">
        <f t="shared" si="87"/>
        <v/>
      </c>
      <c r="H978" s="119" t="str">
        <f t="shared" si="88"/>
        <v/>
      </c>
      <c r="I978" s="122" t="str">
        <f t="shared" si="89"/>
        <v/>
      </c>
    </row>
    <row r="979" spans="2:9" ht="15.75" x14ac:dyDescent="0.25">
      <c r="B979" s="117" t="str">
        <f t="shared" si="90"/>
        <v/>
      </c>
      <c r="C979" s="118" t="str">
        <f t="shared" si="85"/>
        <v/>
      </c>
      <c r="D979" s="119" t="str">
        <f t="shared" si="86"/>
        <v/>
      </c>
      <c r="E979" s="120">
        <f>IFERROR(IF(I978-D979&lt;$E$13,0,IF(B979=$E$15,$E$13,IF(B979&lt;$E$15,0,IF(MOD(B979-$E$15,$E$19)=0,$E$13,0)))),0)</f>
        <v>0</v>
      </c>
      <c r="F979" s="121"/>
      <c r="G979" s="119" t="str">
        <f t="shared" si="87"/>
        <v/>
      </c>
      <c r="H979" s="119" t="str">
        <f t="shared" si="88"/>
        <v/>
      </c>
      <c r="I979" s="122" t="str">
        <f t="shared" si="89"/>
        <v/>
      </c>
    </row>
    <row r="980" spans="2:9" ht="15.75" x14ac:dyDescent="0.25">
      <c r="B980" s="117" t="str">
        <f t="shared" si="90"/>
        <v/>
      </c>
      <c r="C980" s="118" t="str">
        <f t="shared" si="85"/>
        <v/>
      </c>
      <c r="D980" s="119" t="str">
        <f t="shared" si="86"/>
        <v/>
      </c>
      <c r="E980" s="120">
        <f>IFERROR(IF(I979-D980&lt;$E$13,0,IF(B980=$E$15,$E$13,IF(B980&lt;$E$15,0,IF(MOD(B980-$E$15,$E$19)=0,$E$13,0)))),0)</f>
        <v>0</v>
      </c>
      <c r="F980" s="121"/>
      <c r="G980" s="119" t="str">
        <f t="shared" si="87"/>
        <v/>
      </c>
      <c r="H980" s="119" t="str">
        <f t="shared" si="88"/>
        <v/>
      </c>
      <c r="I980" s="122" t="str">
        <f t="shared" si="89"/>
        <v/>
      </c>
    </row>
    <row r="981" spans="2:9" ht="15.75" x14ac:dyDescent="0.25">
      <c r="B981" s="117" t="str">
        <f t="shared" si="90"/>
        <v/>
      </c>
      <c r="C981" s="118" t="str">
        <f t="shared" si="85"/>
        <v/>
      </c>
      <c r="D981" s="119" t="str">
        <f t="shared" si="86"/>
        <v/>
      </c>
      <c r="E981" s="120">
        <f>IFERROR(IF(I980-D981&lt;$E$13,0,IF(B981=$E$15,$E$13,IF(B981&lt;$E$15,0,IF(MOD(B981-$E$15,$E$19)=0,$E$13,0)))),0)</f>
        <v>0</v>
      </c>
      <c r="F981" s="121"/>
      <c r="G981" s="119" t="str">
        <f t="shared" si="87"/>
        <v/>
      </c>
      <c r="H981" s="119" t="str">
        <f t="shared" si="88"/>
        <v/>
      </c>
      <c r="I981" s="122" t="str">
        <f t="shared" si="89"/>
        <v/>
      </c>
    </row>
    <row r="982" spans="2:9" ht="15.75" x14ac:dyDescent="0.25">
      <c r="B982" s="117" t="str">
        <f t="shared" si="90"/>
        <v/>
      </c>
      <c r="C982" s="118" t="str">
        <f t="shared" si="85"/>
        <v/>
      </c>
      <c r="D982" s="119" t="str">
        <f t="shared" si="86"/>
        <v/>
      </c>
      <c r="E982" s="120">
        <f>IFERROR(IF(I981-D982&lt;$E$13,0,IF(B982=$E$15,$E$13,IF(B982&lt;$E$15,0,IF(MOD(B982-$E$15,$E$19)=0,$E$13,0)))),0)</f>
        <v>0</v>
      </c>
      <c r="F982" s="121"/>
      <c r="G982" s="119" t="str">
        <f t="shared" si="87"/>
        <v/>
      </c>
      <c r="H982" s="119" t="str">
        <f t="shared" si="88"/>
        <v/>
      </c>
      <c r="I982" s="122" t="str">
        <f t="shared" si="89"/>
        <v/>
      </c>
    </row>
    <row r="983" spans="2:9" ht="15.75" x14ac:dyDescent="0.25">
      <c r="B983" s="117" t="str">
        <f t="shared" si="90"/>
        <v/>
      </c>
      <c r="C983" s="118" t="str">
        <f t="shared" si="85"/>
        <v/>
      </c>
      <c r="D983" s="119" t="str">
        <f t="shared" si="86"/>
        <v/>
      </c>
      <c r="E983" s="120">
        <f>IFERROR(IF(I982-D983&lt;$E$13,0,IF(B983=$E$15,$E$13,IF(B983&lt;$E$15,0,IF(MOD(B983-$E$15,$E$19)=0,$E$13,0)))),0)</f>
        <v>0</v>
      </c>
      <c r="F983" s="121"/>
      <c r="G983" s="119" t="str">
        <f t="shared" si="87"/>
        <v/>
      </c>
      <c r="H983" s="119" t="str">
        <f t="shared" si="88"/>
        <v/>
      </c>
      <c r="I983" s="122" t="str">
        <f t="shared" si="89"/>
        <v/>
      </c>
    </row>
    <row r="984" spans="2:9" ht="15.75" x14ac:dyDescent="0.25">
      <c r="B984" s="117" t="str">
        <f t="shared" si="90"/>
        <v/>
      </c>
      <c r="C984" s="118" t="str">
        <f t="shared" si="85"/>
        <v/>
      </c>
      <c r="D984" s="119" t="str">
        <f t="shared" si="86"/>
        <v/>
      </c>
      <c r="E984" s="120">
        <f>IFERROR(IF(I983-D984&lt;$E$13,0,IF(B984=$E$15,$E$13,IF(B984&lt;$E$15,0,IF(MOD(B984-$E$15,$E$19)=0,$E$13,0)))),0)</f>
        <v>0</v>
      </c>
      <c r="F984" s="121"/>
      <c r="G984" s="119" t="str">
        <f t="shared" si="87"/>
        <v/>
      </c>
      <c r="H984" s="119" t="str">
        <f t="shared" si="88"/>
        <v/>
      </c>
      <c r="I984" s="122" t="str">
        <f t="shared" si="89"/>
        <v/>
      </c>
    </row>
    <row r="985" spans="2:9" ht="15.75" x14ac:dyDescent="0.25">
      <c r="B985" s="117" t="str">
        <f t="shared" si="90"/>
        <v/>
      </c>
      <c r="C985" s="118" t="str">
        <f t="shared" ref="C985:C1001" si="91">IF(B985="","",IF(OR(payment_frequency="Weekly",payment_frequency="Bi-weekly",payment_frequency="Semi-monthly"),first_payment_date+B985*VLOOKUP(payment_frequency,periodic_table,2,0),EDATE(first_payment_date,B985*VLOOKUP(payment_frequency,periodic_table,2,0))))</f>
        <v/>
      </c>
      <c r="D985" s="119" t="str">
        <f t="shared" ref="D985:D999" si="92">IF(B985="","",IF(I984&lt;payment,I984*(1+rate),payment))</f>
        <v/>
      </c>
      <c r="E985" s="120">
        <f>IFERROR(IF(I984-D985&lt;$E$13,0,IF(B985=$E$15,$E$13,IF(B985&lt;$E$15,0,IF(MOD(B985-$E$15,$E$19)=0,$E$13,0)))),0)</f>
        <v>0</v>
      </c>
      <c r="F985" s="121"/>
      <c r="G985" s="119" t="str">
        <f t="shared" ref="G985:G1001" si="93">IF(AND(payment_type=1,B985=1),0,IF(B985="","",I984*rate))</f>
        <v/>
      </c>
      <c r="H985" s="119" t="str">
        <f t="shared" si="88"/>
        <v/>
      </c>
      <c r="I985" s="122" t="str">
        <f t="shared" si="89"/>
        <v/>
      </c>
    </row>
    <row r="986" spans="2:9" ht="15.75" x14ac:dyDescent="0.25">
      <c r="B986" s="117" t="str">
        <f t="shared" si="90"/>
        <v/>
      </c>
      <c r="C986" s="118" t="str">
        <f t="shared" si="91"/>
        <v/>
      </c>
      <c r="D986" s="119" t="str">
        <f t="shared" si="92"/>
        <v/>
      </c>
      <c r="E986" s="120">
        <f>IFERROR(IF(I985-D986&lt;$E$13,0,IF(B986=$E$15,$E$13,IF(B986&lt;$E$15,0,IF(MOD(B986-$E$15,$E$19)=0,$E$13,0)))),0)</f>
        <v>0</v>
      </c>
      <c r="F986" s="121"/>
      <c r="G986" s="119" t="str">
        <f t="shared" si="93"/>
        <v/>
      </c>
      <c r="H986" s="119" t="str">
        <f t="shared" ref="H986:H1001" si="94">IF(B986="","",D986-G986+E986+F986)</f>
        <v/>
      </c>
      <c r="I986" s="122" t="str">
        <f t="shared" ref="I986:I1001" si="95">IFERROR(IF(H986&lt;=0,"",I985-H986),"")</f>
        <v/>
      </c>
    </row>
    <row r="987" spans="2:9" ht="15.75" x14ac:dyDescent="0.25">
      <c r="B987" s="117" t="str">
        <f t="shared" si="90"/>
        <v/>
      </c>
      <c r="C987" s="118" t="str">
        <f t="shared" si="91"/>
        <v/>
      </c>
      <c r="D987" s="119" t="str">
        <f t="shared" si="92"/>
        <v/>
      </c>
      <c r="E987" s="120">
        <f>IFERROR(IF(I986-D987&lt;$E$13,0,IF(B987=$E$15,$E$13,IF(B987&lt;$E$15,0,IF(MOD(B987-$E$15,$E$19)=0,$E$13,0)))),0)</f>
        <v>0</v>
      </c>
      <c r="F987" s="121"/>
      <c r="G987" s="119" t="str">
        <f t="shared" si="93"/>
        <v/>
      </c>
      <c r="H987" s="119" t="str">
        <f t="shared" si="94"/>
        <v/>
      </c>
      <c r="I987" s="122" t="str">
        <f t="shared" si="95"/>
        <v/>
      </c>
    </row>
    <row r="988" spans="2:9" ht="15.75" x14ac:dyDescent="0.25">
      <c r="B988" s="117" t="str">
        <f t="shared" si="90"/>
        <v/>
      </c>
      <c r="C988" s="118" t="str">
        <f t="shared" si="91"/>
        <v/>
      </c>
      <c r="D988" s="119" t="str">
        <f t="shared" si="92"/>
        <v/>
      </c>
      <c r="E988" s="120">
        <f>IFERROR(IF(I987-D988&lt;$E$13,0,IF(B988=$E$15,$E$13,IF(B988&lt;$E$15,0,IF(MOD(B988-$E$15,$E$19)=0,$E$13,0)))),0)</f>
        <v>0</v>
      </c>
      <c r="F988" s="121"/>
      <c r="G988" s="119" t="str">
        <f t="shared" si="93"/>
        <v/>
      </c>
      <c r="H988" s="119" t="str">
        <f t="shared" si="94"/>
        <v/>
      </c>
      <c r="I988" s="122" t="str">
        <f t="shared" si="95"/>
        <v/>
      </c>
    </row>
    <row r="989" spans="2:9" ht="15.75" x14ac:dyDescent="0.25">
      <c r="B989" s="117" t="str">
        <f t="shared" si="90"/>
        <v/>
      </c>
      <c r="C989" s="118" t="str">
        <f t="shared" si="91"/>
        <v/>
      </c>
      <c r="D989" s="119" t="str">
        <f t="shared" si="92"/>
        <v/>
      </c>
      <c r="E989" s="120">
        <f>IFERROR(IF(I988-D989&lt;$E$13,0,IF(B989=$E$15,$E$13,IF(B989&lt;$E$15,0,IF(MOD(B989-$E$15,$E$19)=0,$E$13,0)))),0)</f>
        <v>0</v>
      </c>
      <c r="F989" s="121"/>
      <c r="G989" s="119" t="str">
        <f t="shared" si="93"/>
        <v/>
      </c>
      <c r="H989" s="119" t="str">
        <f t="shared" si="94"/>
        <v/>
      </c>
      <c r="I989" s="122" t="str">
        <f t="shared" si="95"/>
        <v/>
      </c>
    </row>
    <row r="990" spans="2:9" ht="15.75" x14ac:dyDescent="0.25">
      <c r="B990" s="117" t="str">
        <f t="shared" si="90"/>
        <v/>
      </c>
      <c r="C990" s="118" t="str">
        <f t="shared" si="91"/>
        <v/>
      </c>
      <c r="D990" s="119" t="str">
        <f t="shared" si="92"/>
        <v/>
      </c>
      <c r="E990" s="120">
        <f>IFERROR(IF(I989-D990&lt;$E$13,0,IF(B990=$E$15,$E$13,IF(B990&lt;$E$15,0,IF(MOD(B990-$E$15,$E$19)=0,$E$13,0)))),0)</f>
        <v>0</v>
      </c>
      <c r="F990" s="121"/>
      <c r="G990" s="119" t="str">
        <f t="shared" si="93"/>
        <v/>
      </c>
      <c r="H990" s="119" t="str">
        <f t="shared" si="94"/>
        <v/>
      </c>
      <c r="I990" s="122" t="str">
        <f t="shared" si="95"/>
        <v/>
      </c>
    </row>
    <row r="991" spans="2:9" ht="15.75" x14ac:dyDescent="0.25">
      <c r="B991" s="117" t="str">
        <f t="shared" si="90"/>
        <v/>
      </c>
      <c r="C991" s="118" t="str">
        <f t="shared" si="91"/>
        <v/>
      </c>
      <c r="D991" s="119" t="str">
        <f t="shared" si="92"/>
        <v/>
      </c>
      <c r="E991" s="120">
        <f>IFERROR(IF(I990-D991&lt;$E$13,0,IF(B991=$E$15,$E$13,IF(B991&lt;$E$15,0,IF(MOD(B991-$E$15,$E$19)=0,$E$13,0)))),0)</f>
        <v>0</v>
      </c>
      <c r="F991" s="121"/>
      <c r="G991" s="119" t="str">
        <f t="shared" si="93"/>
        <v/>
      </c>
      <c r="H991" s="119" t="str">
        <f t="shared" si="94"/>
        <v/>
      </c>
      <c r="I991" s="122" t="str">
        <f t="shared" si="95"/>
        <v/>
      </c>
    </row>
    <row r="992" spans="2:9" ht="15.75" x14ac:dyDescent="0.25">
      <c r="B992" s="117" t="str">
        <f t="shared" si="90"/>
        <v/>
      </c>
      <c r="C992" s="118" t="str">
        <f t="shared" si="91"/>
        <v/>
      </c>
      <c r="D992" s="119" t="str">
        <f t="shared" si="92"/>
        <v/>
      </c>
      <c r="E992" s="120">
        <f>IFERROR(IF(I991-D992&lt;$E$13,0,IF(B992=$E$15,$E$13,IF(B992&lt;$E$15,0,IF(MOD(B992-$E$15,$E$19)=0,$E$13,0)))),0)</f>
        <v>0</v>
      </c>
      <c r="F992" s="121"/>
      <c r="G992" s="119" t="str">
        <f t="shared" si="93"/>
        <v/>
      </c>
      <c r="H992" s="119" t="str">
        <f t="shared" si="94"/>
        <v/>
      </c>
      <c r="I992" s="122" t="str">
        <f t="shared" si="95"/>
        <v/>
      </c>
    </row>
    <row r="993" spans="2:9" ht="15.75" x14ac:dyDescent="0.25">
      <c r="B993" s="117" t="str">
        <f t="shared" si="90"/>
        <v/>
      </c>
      <c r="C993" s="118" t="str">
        <f t="shared" si="91"/>
        <v/>
      </c>
      <c r="D993" s="119" t="str">
        <f t="shared" si="92"/>
        <v/>
      </c>
      <c r="E993" s="120">
        <f>IFERROR(IF(I992-D993&lt;$E$13,0,IF(B993=$E$15,$E$13,IF(B993&lt;$E$15,0,IF(MOD(B993-$E$15,$E$19)=0,$E$13,0)))),0)</f>
        <v>0</v>
      </c>
      <c r="F993" s="121"/>
      <c r="G993" s="119" t="str">
        <f t="shared" si="93"/>
        <v/>
      </c>
      <c r="H993" s="119" t="str">
        <f t="shared" si="94"/>
        <v/>
      </c>
      <c r="I993" s="122" t="str">
        <f t="shared" si="95"/>
        <v/>
      </c>
    </row>
    <row r="994" spans="2:9" ht="15.75" x14ac:dyDescent="0.25">
      <c r="B994" s="117" t="str">
        <f t="shared" si="90"/>
        <v/>
      </c>
      <c r="C994" s="118" t="str">
        <f t="shared" si="91"/>
        <v/>
      </c>
      <c r="D994" s="119" t="str">
        <f t="shared" si="92"/>
        <v/>
      </c>
      <c r="E994" s="120">
        <f>IFERROR(IF(I993-D994&lt;$E$13,0,IF(B994=$E$15,$E$13,IF(B994&lt;$E$15,0,IF(MOD(B994-$E$15,$E$19)=0,$E$13,0)))),0)</f>
        <v>0</v>
      </c>
      <c r="F994" s="121"/>
      <c r="G994" s="119" t="str">
        <f t="shared" si="93"/>
        <v/>
      </c>
      <c r="H994" s="119" t="str">
        <f t="shared" si="94"/>
        <v/>
      </c>
      <c r="I994" s="122" t="str">
        <f t="shared" si="95"/>
        <v/>
      </c>
    </row>
    <row r="995" spans="2:9" ht="15.75" x14ac:dyDescent="0.25">
      <c r="B995" s="117" t="str">
        <f t="shared" si="90"/>
        <v/>
      </c>
      <c r="C995" s="118" t="str">
        <f t="shared" si="91"/>
        <v/>
      </c>
      <c r="D995" s="119" t="str">
        <f t="shared" si="92"/>
        <v/>
      </c>
      <c r="E995" s="120">
        <f>IFERROR(IF(I994-D995&lt;$E$13,0,IF(B995=$E$15,$E$13,IF(B995&lt;$E$15,0,IF(MOD(B995-$E$15,$E$19)=0,$E$13,0)))),0)</f>
        <v>0</v>
      </c>
      <c r="F995" s="121"/>
      <c r="G995" s="119" t="str">
        <f t="shared" si="93"/>
        <v/>
      </c>
      <c r="H995" s="119" t="str">
        <f t="shared" si="94"/>
        <v/>
      </c>
      <c r="I995" s="122" t="str">
        <f t="shared" si="95"/>
        <v/>
      </c>
    </row>
    <row r="996" spans="2:9" ht="15.75" x14ac:dyDescent="0.25">
      <c r="B996" s="117" t="str">
        <f t="shared" si="90"/>
        <v/>
      </c>
      <c r="C996" s="118" t="str">
        <f t="shared" si="91"/>
        <v/>
      </c>
      <c r="D996" s="119" t="str">
        <f t="shared" si="92"/>
        <v/>
      </c>
      <c r="E996" s="120">
        <f>IFERROR(IF(I995-D996&lt;$E$13,0,IF(B996=$E$15,$E$13,IF(B996&lt;$E$15,0,IF(MOD(B996-$E$15,$E$19)=0,$E$13,0)))),0)</f>
        <v>0</v>
      </c>
      <c r="F996" s="121"/>
      <c r="G996" s="119" t="str">
        <f t="shared" si="93"/>
        <v/>
      </c>
      <c r="H996" s="119" t="str">
        <f t="shared" si="94"/>
        <v/>
      </c>
      <c r="I996" s="122" t="str">
        <f t="shared" si="95"/>
        <v/>
      </c>
    </row>
    <row r="997" spans="2:9" ht="15.75" x14ac:dyDescent="0.25">
      <c r="B997" s="117" t="str">
        <f t="shared" si="90"/>
        <v/>
      </c>
      <c r="C997" s="118" t="str">
        <f t="shared" si="91"/>
        <v/>
      </c>
      <c r="D997" s="119" t="str">
        <f t="shared" si="92"/>
        <v/>
      </c>
      <c r="E997" s="120">
        <f>IFERROR(IF(I996-D997&lt;$E$13,0,IF(B997=$E$15,$E$13,IF(B997&lt;$E$15,0,IF(MOD(B997-$E$15,$E$19)=0,$E$13,0)))),0)</f>
        <v>0</v>
      </c>
      <c r="F997" s="121"/>
      <c r="G997" s="119" t="str">
        <f t="shared" si="93"/>
        <v/>
      </c>
      <c r="H997" s="119" t="str">
        <f t="shared" si="94"/>
        <v/>
      </c>
      <c r="I997" s="122" t="str">
        <f t="shared" si="95"/>
        <v/>
      </c>
    </row>
    <row r="998" spans="2:9" ht="15.75" x14ac:dyDescent="0.25">
      <c r="B998" s="117" t="str">
        <f t="shared" si="90"/>
        <v/>
      </c>
      <c r="C998" s="118" t="str">
        <f t="shared" si="91"/>
        <v/>
      </c>
      <c r="D998" s="119" t="str">
        <f t="shared" si="92"/>
        <v/>
      </c>
      <c r="E998" s="120">
        <f>IFERROR(IF(I997-D998&lt;$E$13,0,IF(B998=$E$15,$E$13,IF(B998&lt;$E$15,0,IF(MOD(B998-$E$15,$E$19)=0,$E$13,0)))),0)</f>
        <v>0</v>
      </c>
      <c r="F998" s="121"/>
      <c r="G998" s="119" t="str">
        <f t="shared" si="93"/>
        <v/>
      </c>
      <c r="H998" s="119" t="str">
        <f t="shared" si="94"/>
        <v/>
      </c>
      <c r="I998" s="122" t="str">
        <f t="shared" si="95"/>
        <v/>
      </c>
    </row>
    <row r="999" spans="2:9" ht="15.75" x14ac:dyDescent="0.25">
      <c r="B999" s="117" t="str">
        <f t="shared" si="90"/>
        <v/>
      </c>
      <c r="C999" s="118" t="str">
        <f t="shared" si="91"/>
        <v/>
      </c>
      <c r="D999" s="119" t="str">
        <f t="shared" si="92"/>
        <v/>
      </c>
      <c r="E999" s="120">
        <f>IFERROR(IF(I998-D999&lt;$E$13,0,IF(B999=$E$15,$E$13,IF(B999&lt;$E$15,0,IF(MOD(B999-$E$15,$E$19)=0,$E$13,0)))),0)</f>
        <v>0</v>
      </c>
      <c r="F999" s="121"/>
      <c r="G999" s="119" t="str">
        <f t="shared" si="93"/>
        <v/>
      </c>
      <c r="H999" s="119" t="str">
        <f t="shared" si="94"/>
        <v/>
      </c>
      <c r="I999" s="122" t="str">
        <f t="shared" si="95"/>
        <v/>
      </c>
    </row>
    <row r="1000" spans="2:9" ht="15.75" x14ac:dyDescent="0.25">
      <c r="B1000" s="117" t="str">
        <f t="shared" si="90"/>
        <v/>
      </c>
      <c r="C1000" s="118" t="str">
        <f t="shared" si="91"/>
        <v/>
      </c>
      <c r="D1000" s="119" t="str">
        <f t="shared" ref="D1000:D1001" si="96">IF(B1000="","",IF(I999&lt;payment,I999*(1+rate),payment))</f>
        <v/>
      </c>
      <c r="E1000" s="120">
        <f>IFERROR(IF(I999-D1000&lt;$E$13,0,IF(B1000=$E$15,$E$13,IF(B1000&lt;$E$15,0,IF(MOD(B1000-$E$15,$E$19)=0,$E$13,0)))),0)</f>
        <v>0</v>
      </c>
      <c r="F1000" s="121"/>
      <c r="G1000" s="119" t="str">
        <f t="shared" si="93"/>
        <v/>
      </c>
      <c r="H1000" s="119" t="str">
        <f t="shared" si="94"/>
        <v/>
      </c>
      <c r="I1000" s="122" t="str">
        <f t="shared" si="95"/>
        <v/>
      </c>
    </row>
    <row r="1001" spans="2:9" ht="15.75" x14ac:dyDescent="0.25">
      <c r="B1001" s="117" t="str">
        <f t="shared" si="90"/>
        <v/>
      </c>
      <c r="C1001" s="118" t="str">
        <f t="shared" si="91"/>
        <v/>
      </c>
      <c r="D1001" s="119" t="str">
        <f t="shared" si="96"/>
        <v/>
      </c>
      <c r="E1001" s="120">
        <f>IFERROR(IF(I1000-D1001&lt;$E$13,0,IF(B1001=$E$15,$E$13,IF(B1001&lt;$E$15,0,IF(MOD(B1001-$E$15,$E$19)=0,$E$13,0)))),0)</f>
        <v>0</v>
      </c>
      <c r="F1001" s="121"/>
      <c r="G1001" s="119" t="str">
        <f t="shared" si="93"/>
        <v/>
      </c>
      <c r="H1001" s="119" t="str">
        <f t="shared" si="94"/>
        <v/>
      </c>
      <c r="I1001" s="122" t="str">
        <f t="shared" si="95"/>
        <v/>
      </c>
    </row>
    <row r="1002" spans="2:9" s="105" customFormat="1" ht="15.75" x14ac:dyDescent="0.25">
      <c r="B1002" s="117" t="str">
        <f t="shared" ref="B1002:B1065" si="97">IFERROR(IF(I1001&lt;=0,"",B1001+1),"")</f>
        <v/>
      </c>
      <c r="C1002" s="118" t="str">
        <f t="shared" ref="C1002:C1065" si="98">IF(B1002="","",IF(OR(payment_frequency="Weekly",payment_frequency="Bi-weekly",payment_frequency="Semi-monthly"),first_payment_date+B1002*VLOOKUP(payment_frequency,periodic_table,2,0),EDATE(first_payment_date,B1002*VLOOKUP(payment_frequency,periodic_table,2,0))))</f>
        <v/>
      </c>
      <c r="D1002" s="119" t="str">
        <f t="shared" ref="D1002:D1065" si="99">IF(B1002="","",IF(I1001&lt;payment,I1001*(1+rate),payment))</f>
        <v/>
      </c>
      <c r="E1002" s="120">
        <f>IFERROR(IF(I1001-D1002&lt;$E$13,0,IF(B1002=$E$15,$E$13,IF(B1002&lt;$E$15,0,IF(MOD(B1002-$E$15,$E$19)=0,$E$13,0)))),0)</f>
        <v>0</v>
      </c>
      <c r="F1002" s="121"/>
      <c r="G1002" s="119" t="str">
        <f t="shared" ref="G1002:G1065" si="100">IF(AND(payment_type=1,B1002=1),0,IF(B1002="","",I1001*rate))</f>
        <v/>
      </c>
      <c r="H1002" s="119" t="str">
        <f t="shared" ref="H1002:H1065" si="101">IF(B1002="","",D1002-G1002+E1002+F1002)</f>
        <v/>
      </c>
      <c r="I1002" s="122" t="str">
        <f t="shared" ref="I1002:I1065" si="102">IFERROR(IF(H1002&lt;=0,"",I1001-H1002),"")</f>
        <v/>
      </c>
    </row>
    <row r="1003" spans="2:9" ht="15.75" x14ac:dyDescent="0.25">
      <c r="B1003" s="117" t="str">
        <f t="shared" si="97"/>
        <v/>
      </c>
      <c r="C1003" s="118" t="str">
        <f t="shared" si="98"/>
        <v/>
      </c>
      <c r="D1003" s="119" t="str">
        <f t="shared" si="99"/>
        <v/>
      </c>
      <c r="E1003" s="120">
        <f>IFERROR(IF(I1002-D1003&lt;$E$13,0,IF(B1003=$E$15,$E$13,IF(B1003&lt;$E$15,0,IF(MOD(B1003-$E$15,$E$19)=0,$E$13,0)))),0)</f>
        <v>0</v>
      </c>
      <c r="F1003" s="121"/>
      <c r="G1003" s="119" t="str">
        <f t="shared" si="100"/>
        <v/>
      </c>
      <c r="H1003" s="119" t="str">
        <f t="shared" si="101"/>
        <v/>
      </c>
      <c r="I1003" s="122" t="str">
        <f t="shared" si="102"/>
        <v/>
      </c>
    </row>
    <row r="1004" spans="2:9" ht="15.75" x14ac:dyDescent="0.25">
      <c r="B1004" s="117" t="str">
        <f t="shared" si="97"/>
        <v/>
      </c>
      <c r="C1004" s="118" t="str">
        <f t="shared" si="98"/>
        <v/>
      </c>
      <c r="D1004" s="119" t="str">
        <f t="shared" si="99"/>
        <v/>
      </c>
      <c r="E1004" s="120">
        <f>IFERROR(IF(I1003-D1004&lt;$E$13,0,IF(B1004=$E$15,$E$13,IF(B1004&lt;$E$15,0,IF(MOD(B1004-$E$15,$E$19)=0,$E$13,0)))),0)</f>
        <v>0</v>
      </c>
      <c r="F1004" s="121"/>
      <c r="G1004" s="119" t="str">
        <f t="shared" si="100"/>
        <v/>
      </c>
      <c r="H1004" s="119" t="str">
        <f t="shared" si="101"/>
        <v/>
      </c>
      <c r="I1004" s="122" t="str">
        <f t="shared" si="102"/>
        <v/>
      </c>
    </row>
    <row r="1005" spans="2:9" ht="15.75" x14ac:dyDescent="0.25">
      <c r="B1005" s="117" t="str">
        <f t="shared" si="97"/>
        <v/>
      </c>
      <c r="C1005" s="118" t="str">
        <f t="shared" si="98"/>
        <v/>
      </c>
      <c r="D1005" s="119" t="str">
        <f t="shared" si="99"/>
        <v/>
      </c>
      <c r="E1005" s="120">
        <f>IFERROR(IF(I1004-D1005&lt;$E$13,0,IF(B1005=$E$15,$E$13,IF(B1005&lt;$E$15,0,IF(MOD(B1005-$E$15,$E$19)=0,$E$13,0)))),0)</f>
        <v>0</v>
      </c>
      <c r="F1005" s="121"/>
      <c r="G1005" s="119" t="str">
        <f t="shared" si="100"/>
        <v/>
      </c>
      <c r="H1005" s="119" t="str">
        <f t="shared" si="101"/>
        <v/>
      </c>
      <c r="I1005" s="122" t="str">
        <f t="shared" si="102"/>
        <v/>
      </c>
    </row>
    <row r="1006" spans="2:9" ht="15.75" x14ac:dyDescent="0.25">
      <c r="B1006" s="117" t="str">
        <f t="shared" si="97"/>
        <v/>
      </c>
      <c r="C1006" s="118" t="str">
        <f t="shared" si="98"/>
        <v/>
      </c>
      <c r="D1006" s="119" t="str">
        <f t="shared" si="99"/>
        <v/>
      </c>
      <c r="E1006" s="120">
        <f>IFERROR(IF(I1005-D1006&lt;$E$13,0,IF(B1006=$E$15,$E$13,IF(B1006&lt;$E$15,0,IF(MOD(B1006-$E$15,$E$19)=0,$E$13,0)))),0)</f>
        <v>0</v>
      </c>
      <c r="F1006" s="121"/>
      <c r="G1006" s="119" t="str">
        <f t="shared" si="100"/>
        <v/>
      </c>
      <c r="H1006" s="119" t="str">
        <f t="shared" si="101"/>
        <v/>
      </c>
      <c r="I1006" s="122" t="str">
        <f t="shared" si="102"/>
        <v/>
      </c>
    </row>
    <row r="1007" spans="2:9" ht="15.75" x14ac:dyDescent="0.25">
      <c r="B1007" s="117" t="str">
        <f t="shared" si="97"/>
        <v/>
      </c>
      <c r="C1007" s="118" t="str">
        <f t="shared" si="98"/>
        <v/>
      </c>
      <c r="D1007" s="119" t="str">
        <f t="shared" si="99"/>
        <v/>
      </c>
      <c r="E1007" s="120">
        <f>IFERROR(IF(I1006-D1007&lt;$E$13,0,IF(B1007=$E$15,$E$13,IF(B1007&lt;$E$15,0,IF(MOD(B1007-$E$15,$E$19)=0,$E$13,0)))),0)</f>
        <v>0</v>
      </c>
      <c r="F1007" s="121"/>
      <c r="G1007" s="119" t="str">
        <f t="shared" si="100"/>
        <v/>
      </c>
      <c r="H1007" s="119" t="str">
        <f t="shared" si="101"/>
        <v/>
      </c>
      <c r="I1007" s="122" t="str">
        <f t="shared" si="102"/>
        <v/>
      </c>
    </row>
    <row r="1008" spans="2:9" ht="15.75" x14ac:dyDescent="0.25">
      <c r="B1008" s="117" t="str">
        <f t="shared" si="97"/>
        <v/>
      </c>
      <c r="C1008" s="118" t="str">
        <f t="shared" si="98"/>
        <v/>
      </c>
      <c r="D1008" s="119" t="str">
        <f t="shared" si="99"/>
        <v/>
      </c>
      <c r="E1008" s="120">
        <f>IFERROR(IF(I1007-D1008&lt;$E$13,0,IF(B1008=$E$15,$E$13,IF(B1008&lt;$E$15,0,IF(MOD(B1008-$E$15,$E$19)=0,$E$13,0)))),0)</f>
        <v>0</v>
      </c>
      <c r="F1008" s="121"/>
      <c r="G1008" s="119" t="str">
        <f t="shared" si="100"/>
        <v/>
      </c>
      <c r="H1008" s="119" t="str">
        <f t="shared" si="101"/>
        <v/>
      </c>
      <c r="I1008" s="122" t="str">
        <f t="shared" si="102"/>
        <v/>
      </c>
    </row>
    <row r="1009" spans="2:9" ht="15.75" x14ac:dyDescent="0.25">
      <c r="B1009" s="117" t="str">
        <f t="shared" si="97"/>
        <v/>
      </c>
      <c r="C1009" s="118" t="str">
        <f t="shared" si="98"/>
        <v/>
      </c>
      <c r="D1009" s="119" t="str">
        <f t="shared" si="99"/>
        <v/>
      </c>
      <c r="E1009" s="120">
        <f>IFERROR(IF(I1008-D1009&lt;$E$13,0,IF(B1009=$E$15,$E$13,IF(B1009&lt;$E$15,0,IF(MOD(B1009-$E$15,$E$19)=0,$E$13,0)))),0)</f>
        <v>0</v>
      </c>
      <c r="F1009" s="121"/>
      <c r="G1009" s="119" t="str">
        <f t="shared" si="100"/>
        <v/>
      </c>
      <c r="H1009" s="119" t="str">
        <f t="shared" si="101"/>
        <v/>
      </c>
      <c r="I1009" s="122" t="str">
        <f t="shared" si="102"/>
        <v/>
      </c>
    </row>
    <row r="1010" spans="2:9" ht="15.75" x14ac:dyDescent="0.25">
      <c r="B1010" s="117" t="str">
        <f t="shared" si="97"/>
        <v/>
      </c>
      <c r="C1010" s="118" t="str">
        <f t="shared" si="98"/>
        <v/>
      </c>
      <c r="D1010" s="119" t="str">
        <f t="shared" si="99"/>
        <v/>
      </c>
      <c r="E1010" s="120">
        <f>IFERROR(IF(I1009-D1010&lt;$E$13,0,IF(B1010=$E$15,$E$13,IF(B1010&lt;$E$15,0,IF(MOD(B1010-$E$15,$E$19)=0,$E$13,0)))),0)</f>
        <v>0</v>
      </c>
      <c r="F1010" s="121"/>
      <c r="G1010" s="119" t="str">
        <f t="shared" si="100"/>
        <v/>
      </c>
      <c r="H1010" s="119" t="str">
        <f t="shared" si="101"/>
        <v/>
      </c>
      <c r="I1010" s="122" t="str">
        <f t="shared" si="102"/>
        <v/>
      </c>
    </row>
    <row r="1011" spans="2:9" ht="15.75" x14ac:dyDescent="0.25">
      <c r="B1011" s="117" t="str">
        <f t="shared" si="97"/>
        <v/>
      </c>
      <c r="C1011" s="118" t="str">
        <f t="shared" si="98"/>
        <v/>
      </c>
      <c r="D1011" s="119" t="str">
        <f t="shared" si="99"/>
        <v/>
      </c>
      <c r="E1011" s="120">
        <f>IFERROR(IF(I1010-D1011&lt;$E$13,0,IF(B1011=$E$15,$E$13,IF(B1011&lt;$E$15,0,IF(MOD(B1011-$E$15,$E$19)=0,$E$13,0)))),0)</f>
        <v>0</v>
      </c>
      <c r="F1011" s="121"/>
      <c r="G1011" s="119" t="str">
        <f t="shared" si="100"/>
        <v/>
      </c>
      <c r="H1011" s="119" t="str">
        <f t="shared" si="101"/>
        <v/>
      </c>
      <c r="I1011" s="122" t="str">
        <f t="shared" si="102"/>
        <v/>
      </c>
    </row>
    <row r="1012" spans="2:9" ht="15.75" x14ac:dyDescent="0.25">
      <c r="B1012" s="117" t="str">
        <f t="shared" si="97"/>
        <v/>
      </c>
      <c r="C1012" s="118" t="str">
        <f t="shared" si="98"/>
        <v/>
      </c>
      <c r="D1012" s="119" t="str">
        <f t="shared" si="99"/>
        <v/>
      </c>
      <c r="E1012" s="120">
        <f>IFERROR(IF(I1011-D1012&lt;$E$13,0,IF(B1012=$E$15,$E$13,IF(B1012&lt;$E$15,0,IF(MOD(B1012-$E$15,$E$19)=0,$E$13,0)))),0)</f>
        <v>0</v>
      </c>
      <c r="F1012" s="121"/>
      <c r="G1012" s="119" t="str">
        <f t="shared" si="100"/>
        <v/>
      </c>
      <c r="H1012" s="119" t="str">
        <f t="shared" si="101"/>
        <v/>
      </c>
      <c r="I1012" s="122" t="str">
        <f t="shared" si="102"/>
        <v/>
      </c>
    </row>
    <row r="1013" spans="2:9" ht="15.75" x14ac:dyDescent="0.25">
      <c r="B1013" s="117" t="str">
        <f t="shared" si="97"/>
        <v/>
      </c>
      <c r="C1013" s="118" t="str">
        <f t="shared" si="98"/>
        <v/>
      </c>
      <c r="D1013" s="119" t="str">
        <f t="shared" si="99"/>
        <v/>
      </c>
      <c r="E1013" s="120">
        <f>IFERROR(IF(I1012-D1013&lt;$E$13,0,IF(B1013=$E$15,$E$13,IF(B1013&lt;$E$15,0,IF(MOD(B1013-$E$15,$E$19)=0,$E$13,0)))),0)</f>
        <v>0</v>
      </c>
      <c r="F1013" s="121"/>
      <c r="G1013" s="119" t="str">
        <f t="shared" si="100"/>
        <v/>
      </c>
      <c r="H1013" s="119" t="str">
        <f t="shared" si="101"/>
        <v/>
      </c>
      <c r="I1013" s="122" t="str">
        <f t="shared" si="102"/>
        <v/>
      </c>
    </row>
    <row r="1014" spans="2:9" ht="15.75" x14ac:dyDescent="0.25">
      <c r="B1014" s="117" t="str">
        <f t="shared" si="97"/>
        <v/>
      </c>
      <c r="C1014" s="118" t="str">
        <f t="shared" si="98"/>
        <v/>
      </c>
      <c r="D1014" s="119" t="str">
        <f t="shared" si="99"/>
        <v/>
      </c>
      <c r="E1014" s="120">
        <f>IFERROR(IF(I1013-D1014&lt;$E$13,0,IF(B1014=$E$15,$E$13,IF(B1014&lt;$E$15,0,IF(MOD(B1014-$E$15,$E$19)=0,$E$13,0)))),0)</f>
        <v>0</v>
      </c>
      <c r="F1014" s="121"/>
      <c r="G1014" s="119" t="str">
        <f t="shared" si="100"/>
        <v/>
      </c>
      <c r="H1014" s="119" t="str">
        <f t="shared" si="101"/>
        <v/>
      </c>
      <c r="I1014" s="122" t="str">
        <f t="shared" si="102"/>
        <v/>
      </c>
    </row>
    <row r="1015" spans="2:9" ht="15.75" x14ac:dyDescent="0.25">
      <c r="B1015" s="117" t="str">
        <f t="shared" si="97"/>
        <v/>
      </c>
      <c r="C1015" s="118" t="str">
        <f t="shared" si="98"/>
        <v/>
      </c>
      <c r="D1015" s="119" t="str">
        <f t="shared" si="99"/>
        <v/>
      </c>
      <c r="E1015" s="120">
        <f>IFERROR(IF(I1014-D1015&lt;$E$13,0,IF(B1015=$E$15,$E$13,IF(B1015&lt;$E$15,0,IF(MOD(B1015-$E$15,$E$19)=0,$E$13,0)))),0)</f>
        <v>0</v>
      </c>
      <c r="F1015" s="121"/>
      <c r="G1015" s="119" t="str">
        <f t="shared" si="100"/>
        <v/>
      </c>
      <c r="H1015" s="119" t="str">
        <f t="shared" si="101"/>
        <v/>
      </c>
      <c r="I1015" s="122" t="str">
        <f t="shared" si="102"/>
        <v/>
      </c>
    </row>
    <row r="1016" spans="2:9" ht="15.75" x14ac:dyDescent="0.25">
      <c r="B1016" s="117" t="str">
        <f t="shared" si="97"/>
        <v/>
      </c>
      <c r="C1016" s="118" t="str">
        <f t="shared" si="98"/>
        <v/>
      </c>
      <c r="D1016" s="119" t="str">
        <f t="shared" si="99"/>
        <v/>
      </c>
      <c r="E1016" s="120">
        <f>IFERROR(IF(I1015-D1016&lt;$E$13,0,IF(B1016=$E$15,$E$13,IF(B1016&lt;$E$15,0,IF(MOD(B1016-$E$15,$E$19)=0,$E$13,0)))),0)</f>
        <v>0</v>
      </c>
      <c r="F1016" s="121"/>
      <c r="G1016" s="119" t="str">
        <f t="shared" si="100"/>
        <v/>
      </c>
      <c r="H1016" s="119" t="str">
        <f t="shared" si="101"/>
        <v/>
      </c>
      <c r="I1016" s="122" t="str">
        <f t="shared" si="102"/>
        <v/>
      </c>
    </row>
    <row r="1017" spans="2:9" ht="15.75" x14ac:dyDescent="0.25">
      <c r="B1017" s="117" t="str">
        <f t="shared" si="97"/>
        <v/>
      </c>
      <c r="C1017" s="118" t="str">
        <f t="shared" si="98"/>
        <v/>
      </c>
      <c r="D1017" s="119" t="str">
        <f t="shared" si="99"/>
        <v/>
      </c>
      <c r="E1017" s="120">
        <f>IFERROR(IF(I1016-D1017&lt;$E$13,0,IF(B1017=$E$15,$E$13,IF(B1017&lt;$E$15,0,IF(MOD(B1017-$E$15,$E$19)=0,$E$13,0)))),0)</f>
        <v>0</v>
      </c>
      <c r="F1017" s="121"/>
      <c r="G1017" s="119" t="str">
        <f t="shared" si="100"/>
        <v/>
      </c>
      <c r="H1017" s="119" t="str">
        <f t="shared" si="101"/>
        <v/>
      </c>
      <c r="I1017" s="122" t="str">
        <f t="shared" si="102"/>
        <v/>
      </c>
    </row>
    <row r="1018" spans="2:9" ht="15.75" x14ac:dyDescent="0.25">
      <c r="B1018" s="117" t="str">
        <f t="shared" si="97"/>
        <v/>
      </c>
      <c r="C1018" s="118" t="str">
        <f t="shared" si="98"/>
        <v/>
      </c>
      <c r="D1018" s="119" t="str">
        <f t="shared" si="99"/>
        <v/>
      </c>
      <c r="E1018" s="120">
        <f>IFERROR(IF(I1017-D1018&lt;$E$13,0,IF(B1018=$E$15,$E$13,IF(B1018&lt;$E$15,0,IF(MOD(B1018-$E$15,$E$19)=0,$E$13,0)))),0)</f>
        <v>0</v>
      </c>
      <c r="F1018" s="121"/>
      <c r="G1018" s="119" t="str">
        <f t="shared" si="100"/>
        <v/>
      </c>
      <c r="H1018" s="119" t="str">
        <f t="shared" si="101"/>
        <v/>
      </c>
      <c r="I1018" s="122" t="str">
        <f t="shared" si="102"/>
        <v/>
      </c>
    </row>
    <row r="1019" spans="2:9" ht="15.75" x14ac:dyDescent="0.25">
      <c r="B1019" s="117" t="str">
        <f t="shared" si="97"/>
        <v/>
      </c>
      <c r="C1019" s="118" t="str">
        <f t="shared" si="98"/>
        <v/>
      </c>
      <c r="D1019" s="119" t="str">
        <f t="shared" si="99"/>
        <v/>
      </c>
      <c r="E1019" s="120">
        <f>IFERROR(IF(I1018-D1019&lt;$E$13,0,IF(B1019=$E$15,$E$13,IF(B1019&lt;$E$15,0,IF(MOD(B1019-$E$15,$E$19)=0,$E$13,0)))),0)</f>
        <v>0</v>
      </c>
      <c r="F1019" s="121"/>
      <c r="G1019" s="119" t="str">
        <f t="shared" si="100"/>
        <v/>
      </c>
      <c r="H1019" s="119" t="str">
        <f t="shared" si="101"/>
        <v/>
      </c>
      <c r="I1019" s="122" t="str">
        <f t="shared" si="102"/>
        <v/>
      </c>
    </row>
    <row r="1020" spans="2:9" ht="15.75" x14ac:dyDescent="0.25">
      <c r="B1020" s="117" t="str">
        <f t="shared" si="97"/>
        <v/>
      </c>
      <c r="C1020" s="118" t="str">
        <f t="shared" si="98"/>
        <v/>
      </c>
      <c r="D1020" s="119" t="str">
        <f t="shared" si="99"/>
        <v/>
      </c>
      <c r="E1020" s="120">
        <f>IFERROR(IF(I1019-D1020&lt;$E$13,0,IF(B1020=$E$15,$E$13,IF(B1020&lt;$E$15,0,IF(MOD(B1020-$E$15,$E$19)=0,$E$13,0)))),0)</f>
        <v>0</v>
      </c>
      <c r="F1020" s="121"/>
      <c r="G1020" s="119" t="str">
        <f t="shared" si="100"/>
        <v/>
      </c>
      <c r="H1020" s="119" t="str">
        <f t="shared" si="101"/>
        <v/>
      </c>
      <c r="I1020" s="122" t="str">
        <f t="shared" si="102"/>
        <v/>
      </c>
    </row>
    <row r="1021" spans="2:9" ht="15.75" x14ac:dyDescent="0.25">
      <c r="B1021" s="117" t="str">
        <f t="shared" si="97"/>
        <v/>
      </c>
      <c r="C1021" s="118" t="str">
        <f t="shared" si="98"/>
        <v/>
      </c>
      <c r="D1021" s="119" t="str">
        <f t="shared" si="99"/>
        <v/>
      </c>
      <c r="E1021" s="120">
        <f>IFERROR(IF(I1020-D1021&lt;$E$13,0,IF(B1021=$E$15,$E$13,IF(B1021&lt;$E$15,0,IF(MOD(B1021-$E$15,$E$19)=0,$E$13,0)))),0)</f>
        <v>0</v>
      </c>
      <c r="F1021" s="121"/>
      <c r="G1021" s="119" t="str">
        <f t="shared" si="100"/>
        <v/>
      </c>
      <c r="H1021" s="119" t="str">
        <f t="shared" si="101"/>
        <v/>
      </c>
      <c r="I1021" s="122" t="str">
        <f t="shared" si="102"/>
        <v/>
      </c>
    </row>
    <row r="1022" spans="2:9" ht="15.75" x14ac:dyDescent="0.25">
      <c r="B1022" s="117" t="str">
        <f t="shared" si="97"/>
        <v/>
      </c>
      <c r="C1022" s="118" t="str">
        <f t="shared" si="98"/>
        <v/>
      </c>
      <c r="D1022" s="119" t="str">
        <f t="shared" si="99"/>
        <v/>
      </c>
      <c r="E1022" s="120">
        <f>IFERROR(IF(I1021-D1022&lt;$E$13,0,IF(B1022=$E$15,$E$13,IF(B1022&lt;$E$15,0,IF(MOD(B1022-$E$15,$E$19)=0,$E$13,0)))),0)</f>
        <v>0</v>
      </c>
      <c r="F1022" s="121"/>
      <c r="G1022" s="119" t="str">
        <f t="shared" si="100"/>
        <v/>
      </c>
      <c r="H1022" s="119" t="str">
        <f t="shared" si="101"/>
        <v/>
      </c>
      <c r="I1022" s="122" t="str">
        <f t="shared" si="102"/>
        <v/>
      </c>
    </row>
    <row r="1023" spans="2:9" ht="15.75" x14ac:dyDescent="0.25">
      <c r="B1023" s="117" t="str">
        <f t="shared" si="97"/>
        <v/>
      </c>
      <c r="C1023" s="118" t="str">
        <f t="shared" si="98"/>
        <v/>
      </c>
      <c r="D1023" s="119" t="str">
        <f t="shared" si="99"/>
        <v/>
      </c>
      <c r="E1023" s="120">
        <f>IFERROR(IF(I1022-D1023&lt;$E$13,0,IF(B1023=$E$15,$E$13,IF(B1023&lt;$E$15,0,IF(MOD(B1023-$E$15,$E$19)=0,$E$13,0)))),0)</f>
        <v>0</v>
      </c>
      <c r="F1023" s="121"/>
      <c r="G1023" s="119" t="str">
        <f t="shared" si="100"/>
        <v/>
      </c>
      <c r="H1023" s="119" t="str">
        <f t="shared" si="101"/>
        <v/>
      </c>
      <c r="I1023" s="122" t="str">
        <f t="shared" si="102"/>
        <v/>
      </c>
    </row>
    <row r="1024" spans="2:9" ht="15.75" x14ac:dyDescent="0.25">
      <c r="B1024" s="117" t="str">
        <f t="shared" si="97"/>
        <v/>
      </c>
      <c r="C1024" s="118" t="str">
        <f t="shared" si="98"/>
        <v/>
      </c>
      <c r="D1024" s="119" t="str">
        <f t="shared" si="99"/>
        <v/>
      </c>
      <c r="E1024" s="120">
        <f>IFERROR(IF(I1023-D1024&lt;$E$13,0,IF(B1024=$E$15,$E$13,IF(B1024&lt;$E$15,0,IF(MOD(B1024-$E$15,$E$19)=0,$E$13,0)))),0)</f>
        <v>0</v>
      </c>
      <c r="F1024" s="121"/>
      <c r="G1024" s="119" t="str">
        <f t="shared" si="100"/>
        <v/>
      </c>
      <c r="H1024" s="119" t="str">
        <f t="shared" si="101"/>
        <v/>
      </c>
      <c r="I1024" s="122" t="str">
        <f t="shared" si="102"/>
        <v/>
      </c>
    </row>
    <row r="1025" spans="2:9" ht="15.75" x14ac:dyDescent="0.25">
      <c r="B1025" s="117" t="str">
        <f t="shared" si="97"/>
        <v/>
      </c>
      <c r="C1025" s="118" t="str">
        <f t="shared" si="98"/>
        <v/>
      </c>
      <c r="D1025" s="119" t="str">
        <f t="shared" si="99"/>
        <v/>
      </c>
      <c r="E1025" s="120">
        <f>IFERROR(IF(I1024-D1025&lt;$E$13,0,IF(B1025=$E$15,$E$13,IF(B1025&lt;$E$15,0,IF(MOD(B1025-$E$15,$E$19)=0,$E$13,0)))),0)</f>
        <v>0</v>
      </c>
      <c r="F1025" s="121"/>
      <c r="G1025" s="119" t="str">
        <f t="shared" si="100"/>
        <v/>
      </c>
      <c r="H1025" s="119" t="str">
        <f t="shared" si="101"/>
        <v/>
      </c>
      <c r="I1025" s="122" t="str">
        <f t="shared" si="102"/>
        <v/>
      </c>
    </row>
    <row r="1026" spans="2:9" ht="15.75" x14ac:dyDescent="0.25">
      <c r="B1026" s="117" t="str">
        <f t="shared" si="97"/>
        <v/>
      </c>
      <c r="C1026" s="118" t="str">
        <f t="shared" si="98"/>
        <v/>
      </c>
      <c r="D1026" s="119" t="str">
        <f t="shared" si="99"/>
        <v/>
      </c>
      <c r="E1026" s="120">
        <f>IFERROR(IF(I1025-D1026&lt;$E$13,0,IF(B1026=$E$15,$E$13,IF(B1026&lt;$E$15,0,IF(MOD(B1026-$E$15,$E$19)=0,$E$13,0)))),0)</f>
        <v>0</v>
      </c>
      <c r="F1026" s="121"/>
      <c r="G1026" s="119" t="str">
        <f t="shared" si="100"/>
        <v/>
      </c>
      <c r="H1026" s="119" t="str">
        <f t="shared" si="101"/>
        <v/>
      </c>
      <c r="I1026" s="122" t="str">
        <f t="shared" si="102"/>
        <v/>
      </c>
    </row>
    <row r="1027" spans="2:9" ht="15.75" x14ac:dyDescent="0.25">
      <c r="B1027" s="117" t="str">
        <f t="shared" si="97"/>
        <v/>
      </c>
      <c r="C1027" s="118" t="str">
        <f t="shared" si="98"/>
        <v/>
      </c>
      <c r="D1027" s="119" t="str">
        <f t="shared" si="99"/>
        <v/>
      </c>
      <c r="E1027" s="120">
        <f>IFERROR(IF(I1026-D1027&lt;$E$13,0,IF(B1027=$E$15,$E$13,IF(B1027&lt;$E$15,0,IF(MOD(B1027-$E$15,$E$19)=0,$E$13,0)))),0)</f>
        <v>0</v>
      </c>
      <c r="F1027" s="121"/>
      <c r="G1027" s="119" t="str">
        <f t="shared" si="100"/>
        <v/>
      </c>
      <c r="H1027" s="119" t="str">
        <f t="shared" si="101"/>
        <v/>
      </c>
      <c r="I1027" s="122" t="str">
        <f t="shared" si="102"/>
        <v/>
      </c>
    </row>
    <row r="1028" spans="2:9" ht="15.75" x14ac:dyDescent="0.25">
      <c r="B1028" s="117" t="str">
        <f t="shared" si="97"/>
        <v/>
      </c>
      <c r="C1028" s="118" t="str">
        <f t="shared" si="98"/>
        <v/>
      </c>
      <c r="D1028" s="119" t="str">
        <f t="shared" si="99"/>
        <v/>
      </c>
      <c r="E1028" s="120">
        <f>IFERROR(IF(I1027-D1028&lt;$E$13,0,IF(B1028=$E$15,$E$13,IF(B1028&lt;$E$15,0,IF(MOD(B1028-$E$15,$E$19)=0,$E$13,0)))),0)</f>
        <v>0</v>
      </c>
      <c r="F1028" s="121"/>
      <c r="G1028" s="119" t="str">
        <f t="shared" si="100"/>
        <v/>
      </c>
      <c r="H1028" s="119" t="str">
        <f t="shared" si="101"/>
        <v/>
      </c>
      <c r="I1028" s="122" t="str">
        <f t="shared" si="102"/>
        <v/>
      </c>
    </row>
    <row r="1029" spans="2:9" ht="15.75" x14ac:dyDescent="0.25">
      <c r="B1029" s="117" t="str">
        <f t="shared" si="97"/>
        <v/>
      </c>
      <c r="C1029" s="118" t="str">
        <f t="shared" si="98"/>
        <v/>
      </c>
      <c r="D1029" s="119" t="str">
        <f t="shared" si="99"/>
        <v/>
      </c>
      <c r="E1029" s="120">
        <f>IFERROR(IF(I1028-D1029&lt;$E$13,0,IF(B1029=$E$15,$E$13,IF(B1029&lt;$E$15,0,IF(MOD(B1029-$E$15,$E$19)=0,$E$13,0)))),0)</f>
        <v>0</v>
      </c>
      <c r="F1029" s="121"/>
      <c r="G1029" s="119" t="str">
        <f t="shared" si="100"/>
        <v/>
      </c>
      <c r="H1029" s="119" t="str">
        <f t="shared" si="101"/>
        <v/>
      </c>
      <c r="I1029" s="122" t="str">
        <f t="shared" si="102"/>
        <v/>
      </c>
    </row>
    <row r="1030" spans="2:9" ht="15.75" x14ac:dyDescent="0.25">
      <c r="B1030" s="117" t="str">
        <f t="shared" si="97"/>
        <v/>
      </c>
      <c r="C1030" s="118" t="str">
        <f t="shared" si="98"/>
        <v/>
      </c>
      <c r="D1030" s="119" t="str">
        <f t="shared" si="99"/>
        <v/>
      </c>
      <c r="E1030" s="120">
        <f>IFERROR(IF(I1029-D1030&lt;$E$13,0,IF(B1030=$E$15,$E$13,IF(B1030&lt;$E$15,0,IF(MOD(B1030-$E$15,$E$19)=0,$E$13,0)))),0)</f>
        <v>0</v>
      </c>
      <c r="F1030" s="121"/>
      <c r="G1030" s="119" t="str">
        <f t="shared" si="100"/>
        <v/>
      </c>
      <c r="H1030" s="119" t="str">
        <f t="shared" si="101"/>
        <v/>
      </c>
      <c r="I1030" s="122" t="str">
        <f t="shared" si="102"/>
        <v/>
      </c>
    </row>
    <row r="1031" spans="2:9" ht="15.75" x14ac:dyDescent="0.25">
      <c r="B1031" s="117" t="str">
        <f t="shared" si="97"/>
        <v/>
      </c>
      <c r="C1031" s="118" t="str">
        <f t="shared" si="98"/>
        <v/>
      </c>
      <c r="D1031" s="119" t="str">
        <f t="shared" si="99"/>
        <v/>
      </c>
      <c r="E1031" s="120">
        <f>IFERROR(IF(I1030-D1031&lt;$E$13,0,IF(B1031=$E$15,$E$13,IF(B1031&lt;$E$15,0,IF(MOD(B1031-$E$15,$E$19)=0,$E$13,0)))),0)</f>
        <v>0</v>
      </c>
      <c r="F1031" s="121"/>
      <c r="G1031" s="119" t="str">
        <f t="shared" si="100"/>
        <v/>
      </c>
      <c r="H1031" s="119" t="str">
        <f t="shared" si="101"/>
        <v/>
      </c>
      <c r="I1031" s="122" t="str">
        <f t="shared" si="102"/>
        <v/>
      </c>
    </row>
    <row r="1032" spans="2:9" ht="15.75" x14ac:dyDescent="0.25">
      <c r="B1032" s="117" t="str">
        <f t="shared" si="97"/>
        <v/>
      </c>
      <c r="C1032" s="118" t="str">
        <f t="shared" si="98"/>
        <v/>
      </c>
      <c r="D1032" s="119" t="str">
        <f t="shared" si="99"/>
        <v/>
      </c>
      <c r="E1032" s="120">
        <f>IFERROR(IF(I1031-D1032&lt;$E$13,0,IF(B1032=$E$15,$E$13,IF(B1032&lt;$E$15,0,IF(MOD(B1032-$E$15,$E$19)=0,$E$13,0)))),0)</f>
        <v>0</v>
      </c>
      <c r="F1032" s="121"/>
      <c r="G1032" s="119" t="str">
        <f t="shared" si="100"/>
        <v/>
      </c>
      <c r="H1032" s="119" t="str">
        <f t="shared" si="101"/>
        <v/>
      </c>
      <c r="I1032" s="122" t="str">
        <f t="shared" si="102"/>
        <v/>
      </c>
    </row>
    <row r="1033" spans="2:9" ht="15.75" x14ac:dyDescent="0.25">
      <c r="B1033" s="117" t="str">
        <f t="shared" si="97"/>
        <v/>
      </c>
      <c r="C1033" s="118" t="str">
        <f t="shared" si="98"/>
        <v/>
      </c>
      <c r="D1033" s="119" t="str">
        <f t="shared" si="99"/>
        <v/>
      </c>
      <c r="E1033" s="120">
        <f>IFERROR(IF(I1032-D1033&lt;$E$13,0,IF(B1033=$E$15,$E$13,IF(B1033&lt;$E$15,0,IF(MOD(B1033-$E$15,$E$19)=0,$E$13,0)))),0)</f>
        <v>0</v>
      </c>
      <c r="F1033" s="121"/>
      <c r="G1033" s="119" t="str">
        <f t="shared" si="100"/>
        <v/>
      </c>
      <c r="H1033" s="119" t="str">
        <f t="shared" si="101"/>
        <v/>
      </c>
      <c r="I1033" s="122" t="str">
        <f t="shared" si="102"/>
        <v/>
      </c>
    </row>
    <row r="1034" spans="2:9" ht="15.75" x14ac:dyDescent="0.25">
      <c r="B1034" s="117" t="str">
        <f t="shared" si="97"/>
        <v/>
      </c>
      <c r="C1034" s="118" t="str">
        <f t="shared" si="98"/>
        <v/>
      </c>
      <c r="D1034" s="119" t="str">
        <f t="shared" si="99"/>
        <v/>
      </c>
      <c r="E1034" s="120">
        <f>IFERROR(IF(I1033-D1034&lt;$E$13,0,IF(B1034=$E$15,$E$13,IF(B1034&lt;$E$15,0,IF(MOD(B1034-$E$15,$E$19)=0,$E$13,0)))),0)</f>
        <v>0</v>
      </c>
      <c r="F1034" s="121"/>
      <c r="G1034" s="119" t="str">
        <f t="shared" si="100"/>
        <v/>
      </c>
      <c r="H1034" s="119" t="str">
        <f t="shared" si="101"/>
        <v/>
      </c>
      <c r="I1034" s="122" t="str">
        <f t="shared" si="102"/>
        <v/>
      </c>
    </row>
    <row r="1035" spans="2:9" ht="15.75" x14ac:dyDescent="0.25">
      <c r="B1035" s="117" t="str">
        <f t="shared" si="97"/>
        <v/>
      </c>
      <c r="C1035" s="118" t="str">
        <f t="shared" si="98"/>
        <v/>
      </c>
      <c r="D1035" s="119" t="str">
        <f t="shared" si="99"/>
        <v/>
      </c>
      <c r="E1035" s="120">
        <f>IFERROR(IF(I1034-D1035&lt;$E$13,0,IF(B1035=$E$15,$E$13,IF(B1035&lt;$E$15,0,IF(MOD(B1035-$E$15,$E$19)=0,$E$13,0)))),0)</f>
        <v>0</v>
      </c>
      <c r="F1035" s="121"/>
      <c r="G1035" s="119" t="str">
        <f t="shared" si="100"/>
        <v/>
      </c>
      <c r="H1035" s="119" t="str">
        <f t="shared" si="101"/>
        <v/>
      </c>
      <c r="I1035" s="122" t="str">
        <f t="shared" si="102"/>
        <v/>
      </c>
    </row>
    <row r="1036" spans="2:9" ht="15.75" x14ac:dyDescent="0.25">
      <c r="B1036" s="117" t="str">
        <f t="shared" si="97"/>
        <v/>
      </c>
      <c r="C1036" s="118" t="str">
        <f t="shared" si="98"/>
        <v/>
      </c>
      <c r="D1036" s="119" t="str">
        <f t="shared" si="99"/>
        <v/>
      </c>
      <c r="E1036" s="120">
        <f>IFERROR(IF(I1035-D1036&lt;$E$13,0,IF(B1036=$E$15,$E$13,IF(B1036&lt;$E$15,0,IF(MOD(B1036-$E$15,$E$19)=0,$E$13,0)))),0)</f>
        <v>0</v>
      </c>
      <c r="F1036" s="121"/>
      <c r="G1036" s="119" t="str">
        <f t="shared" si="100"/>
        <v/>
      </c>
      <c r="H1036" s="119" t="str">
        <f t="shared" si="101"/>
        <v/>
      </c>
      <c r="I1036" s="122" t="str">
        <f t="shared" si="102"/>
        <v/>
      </c>
    </row>
    <row r="1037" spans="2:9" ht="15.75" x14ac:dyDescent="0.25">
      <c r="B1037" s="117" t="str">
        <f t="shared" si="97"/>
        <v/>
      </c>
      <c r="C1037" s="118" t="str">
        <f t="shared" si="98"/>
        <v/>
      </c>
      <c r="D1037" s="119" t="str">
        <f t="shared" si="99"/>
        <v/>
      </c>
      <c r="E1037" s="120">
        <f>IFERROR(IF(I1036-D1037&lt;$E$13,0,IF(B1037=$E$15,$E$13,IF(B1037&lt;$E$15,0,IF(MOD(B1037-$E$15,$E$19)=0,$E$13,0)))),0)</f>
        <v>0</v>
      </c>
      <c r="F1037" s="121"/>
      <c r="G1037" s="119" t="str">
        <f t="shared" si="100"/>
        <v/>
      </c>
      <c r="H1037" s="119" t="str">
        <f t="shared" si="101"/>
        <v/>
      </c>
      <c r="I1037" s="122" t="str">
        <f t="shared" si="102"/>
        <v/>
      </c>
    </row>
    <row r="1038" spans="2:9" ht="15.75" x14ac:dyDescent="0.25">
      <c r="B1038" s="117" t="str">
        <f t="shared" si="97"/>
        <v/>
      </c>
      <c r="C1038" s="118" t="str">
        <f t="shared" si="98"/>
        <v/>
      </c>
      <c r="D1038" s="119" t="str">
        <f t="shared" si="99"/>
        <v/>
      </c>
      <c r="E1038" s="120">
        <f>IFERROR(IF(I1037-D1038&lt;$E$13,0,IF(B1038=$E$15,$E$13,IF(B1038&lt;$E$15,0,IF(MOD(B1038-$E$15,$E$19)=0,$E$13,0)))),0)</f>
        <v>0</v>
      </c>
      <c r="F1038" s="121"/>
      <c r="G1038" s="119" t="str">
        <f t="shared" si="100"/>
        <v/>
      </c>
      <c r="H1038" s="119" t="str">
        <f t="shared" si="101"/>
        <v/>
      </c>
      <c r="I1038" s="122" t="str">
        <f t="shared" si="102"/>
        <v/>
      </c>
    </row>
    <row r="1039" spans="2:9" ht="15.75" x14ac:dyDescent="0.25">
      <c r="B1039" s="117" t="str">
        <f t="shared" si="97"/>
        <v/>
      </c>
      <c r="C1039" s="118" t="str">
        <f t="shared" si="98"/>
        <v/>
      </c>
      <c r="D1039" s="119" t="str">
        <f t="shared" si="99"/>
        <v/>
      </c>
      <c r="E1039" s="120">
        <f>IFERROR(IF(I1038-D1039&lt;$E$13,0,IF(B1039=$E$15,$E$13,IF(B1039&lt;$E$15,0,IF(MOD(B1039-$E$15,$E$19)=0,$E$13,0)))),0)</f>
        <v>0</v>
      </c>
      <c r="F1039" s="121"/>
      <c r="G1039" s="119" t="str">
        <f t="shared" si="100"/>
        <v/>
      </c>
      <c r="H1039" s="119" t="str">
        <f t="shared" si="101"/>
        <v/>
      </c>
      <c r="I1039" s="122" t="str">
        <f t="shared" si="102"/>
        <v/>
      </c>
    </row>
    <row r="1040" spans="2:9" ht="15.75" x14ac:dyDescent="0.25">
      <c r="B1040" s="117" t="str">
        <f t="shared" si="97"/>
        <v/>
      </c>
      <c r="C1040" s="118" t="str">
        <f t="shared" si="98"/>
        <v/>
      </c>
      <c r="D1040" s="119" t="str">
        <f t="shared" si="99"/>
        <v/>
      </c>
      <c r="E1040" s="120">
        <f>IFERROR(IF(I1039-D1040&lt;$E$13,0,IF(B1040=$E$15,$E$13,IF(B1040&lt;$E$15,0,IF(MOD(B1040-$E$15,$E$19)=0,$E$13,0)))),0)</f>
        <v>0</v>
      </c>
      <c r="F1040" s="121"/>
      <c r="G1040" s="119" t="str">
        <f t="shared" si="100"/>
        <v/>
      </c>
      <c r="H1040" s="119" t="str">
        <f t="shared" si="101"/>
        <v/>
      </c>
      <c r="I1040" s="122" t="str">
        <f t="shared" si="102"/>
        <v/>
      </c>
    </row>
    <row r="1041" spans="2:9" ht="15.75" x14ac:dyDescent="0.25">
      <c r="B1041" s="117" t="str">
        <f t="shared" si="97"/>
        <v/>
      </c>
      <c r="C1041" s="118" t="str">
        <f t="shared" si="98"/>
        <v/>
      </c>
      <c r="D1041" s="119" t="str">
        <f t="shared" si="99"/>
        <v/>
      </c>
      <c r="E1041" s="120">
        <f>IFERROR(IF(I1040-D1041&lt;$E$13,0,IF(B1041=$E$15,$E$13,IF(B1041&lt;$E$15,0,IF(MOD(B1041-$E$15,$E$19)=0,$E$13,0)))),0)</f>
        <v>0</v>
      </c>
      <c r="F1041" s="121"/>
      <c r="G1041" s="119" t="str">
        <f t="shared" si="100"/>
        <v/>
      </c>
      <c r="H1041" s="119" t="str">
        <f t="shared" si="101"/>
        <v/>
      </c>
      <c r="I1041" s="122" t="str">
        <f t="shared" si="102"/>
        <v/>
      </c>
    </row>
    <row r="1042" spans="2:9" ht="15.75" x14ac:dyDescent="0.25">
      <c r="B1042" s="117" t="str">
        <f t="shared" si="97"/>
        <v/>
      </c>
      <c r="C1042" s="118" t="str">
        <f t="shared" si="98"/>
        <v/>
      </c>
      <c r="D1042" s="119" t="str">
        <f t="shared" si="99"/>
        <v/>
      </c>
      <c r="E1042" s="120">
        <f>IFERROR(IF(I1041-D1042&lt;$E$13,0,IF(B1042=$E$15,$E$13,IF(B1042&lt;$E$15,0,IF(MOD(B1042-$E$15,$E$19)=0,$E$13,0)))),0)</f>
        <v>0</v>
      </c>
      <c r="F1042" s="121"/>
      <c r="G1042" s="119" t="str">
        <f t="shared" si="100"/>
        <v/>
      </c>
      <c r="H1042" s="119" t="str">
        <f t="shared" si="101"/>
        <v/>
      </c>
      <c r="I1042" s="122" t="str">
        <f t="shared" si="102"/>
        <v/>
      </c>
    </row>
    <row r="1043" spans="2:9" ht="15.75" x14ac:dyDescent="0.25">
      <c r="B1043" s="117" t="str">
        <f t="shared" si="97"/>
        <v/>
      </c>
      <c r="C1043" s="118" t="str">
        <f t="shared" si="98"/>
        <v/>
      </c>
      <c r="D1043" s="119" t="str">
        <f t="shared" si="99"/>
        <v/>
      </c>
      <c r="E1043" s="120">
        <f>IFERROR(IF(I1042-D1043&lt;$E$13,0,IF(B1043=$E$15,$E$13,IF(B1043&lt;$E$15,0,IF(MOD(B1043-$E$15,$E$19)=0,$E$13,0)))),0)</f>
        <v>0</v>
      </c>
      <c r="F1043" s="121"/>
      <c r="G1043" s="119" t="str">
        <f t="shared" si="100"/>
        <v/>
      </c>
      <c r="H1043" s="119" t="str">
        <f t="shared" si="101"/>
        <v/>
      </c>
      <c r="I1043" s="122" t="str">
        <f t="shared" si="102"/>
        <v/>
      </c>
    </row>
    <row r="1044" spans="2:9" ht="15.75" x14ac:dyDescent="0.25">
      <c r="B1044" s="117" t="str">
        <f t="shared" si="97"/>
        <v/>
      </c>
      <c r="C1044" s="118" t="str">
        <f t="shared" si="98"/>
        <v/>
      </c>
      <c r="D1044" s="119" t="str">
        <f t="shared" si="99"/>
        <v/>
      </c>
      <c r="E1044" s="120">
        <f>IFERROR(IF(I1043-D1044&lt;$E$13,0,IF(B1044=$E$15,$E$13,IF(B1044&lt;$E$15,0,IF(MOD(B1044-$E$15,$E$19)=0,$E$13,0)))),0)</f>
        <v>0</v>
      </c>
      <c r="F1044" s="121"/>
      <c r="G1044" s="119" t="str">
        <f t="shared" si="100"/>
        <v/>
      </c>
      <c r="H1044" s="119" t="str">
        <f t="shared" si="101"/>
        <v/>
      </c>
      <c r="I1044" s="122" t="str">
        <f t="shared" si="102"/>
        <v/>
      </c>
    </row>
    <row r="1045" spans="2:9" ht="15.75" x14ac:dyDescent="0.25">
      <c r="B1045" s="117" t="str">
        <f t="shared" si="97"/>
        <v/>
      </c>
      <c r="C1045" s="118" t="str">
        <f t="shared" si="98"/>
        <v/>
      </c>
      <c r="D1045" s="119" t="str">
        <f t="shared" si="99"/>
        <v/>
      </c>
      <c r="E1045" s="120">
        <f>IFERROR(IF(I1044-D1045&lt;$E$13,0,IF(B1045=$E$15,$E$13,IF(B1045&lt;$E$15,0,IF(MOD(B1045-$E$15,$E$19)=0,$E$13,0)))),0)</f>
        <v>0</v>
      </c>
      <c r="F1045" s="121"/>
      <c r="G1045" s="119" t="str">
        <f t="shared" si="100"/>
        <v/>
      </c>
      <c r="H1045" s="119" t="str">
        <f t="shared" si="101"/>
        <v/>
      </c>
      <c r="I1045" s="122" t="str">
        <f t="shared" si="102"/>
        <v/>
      </c>
    </row>
    <row r="1046" spans="2:9" ht="15.75" x14ac:dyDescent="0.25">
      <c r="B1046" s="117" t="str">
        <f t="shared" si="97"/>
        <v/>
      </c>
      <c r="C1046" s="118" t="str">
        <f t="shared" si="98"/>
        <v/>
      </c>
      <c r="D1046" s="119" t="str">
        <f t="shared" si="99"/>
        <v/>
      </c>
      <c r="E1046" s="120">
        <f>IFERROR(IF(I1045-D1046&lt;$E$13,0,IF(B1046=$E$15,$E$13,IF(B1046&lt;$E$15,0,IF(MOD(B1046-$E$15,$E$19)=0,$E$13,0)))),0)</f>
        <v>0</v>
      </c>
      <c r="F1046" s="121"/>
      <c r="G1046" s="119" t="str">
        <f t="shared" si="100"/>
        <v/>
      </c>
      <c r="H1046" s="119" t="str">
        <f t="shared" si="101"/>
        <v/>
      </c>
      <c r="I1046" s="122" t="str">
        <f t="shared" si="102"/>
        <v/>
      </c>
    </row>
    <row r="1047" spans="2:9" ht="15.75" x14ac:dyDescent="0.25">
      <c r="B1047" s="117" t="str">
        <f t="shared" si="97"/>
        <v/>
      </c>
      <c r="C1047" s="118" t="str">
        <f t="shared" si="98"/>
        <v/>
      </c>
      <c r="D1047" s="119" t="str">
        <f t="shared" si="99"/>
        <v/>
      </c>
      <c r="E1047" s="120">
        <f>IFERROR(IF(I1046-D1047&lt;$E$13,0,IF(B1047=$E$15,$E$13,IF(B1047&lt;$E$15,0,IF(MOD(B1047-$E$15,$E$19)=0,$E$13,0)))),0)</f>
        <v>0</v>
      </c>
      <c r="F1047" s="121"/>
      <c r="G1047" s="119" t="str">
        <f t="shared" si="100"/>
        <v/>
      </c>
      <c r="H1047" s="119" t="str">
        <f t="shared" si="101"/>
        <v/>
      </c>
      <c r="I1047" s="122" t="str">
        <f t="shared" si="102"/>
        <v/>
      </c>
    </row>
    <row r="1048" spans="2:9" ht="15.75" x14ac:dyDescent="0.25">
      <c r="B1048" s="117" t="str">
        <f t="shared" si="97"/>
        <v/>
      </c>
      <c r="C1048" s="118" t="str">
        <f t="shared" si="98"/>
        <v/>
      </c>
      <c r="D1048" s="119" t="str">
        <f t="shared" si="99"/>
        <v/>
      </c>
      <c r="E1048" s="120">
        <f>IFERROR(IF(I1047-D1048&lt;$E$13,0,IF(B1048=$E$15,$E$13,IF(B1048&lt;$E$15,0,IF(MOD(B1048-$E$15,$E$19)=0,$E$13,0)))),0)</f>
        <v>0</v>
      </c>
      <c r="F1048" s="121"/>
      <c r="G1048" s="119" t="str">
        <f t="shared" si="100"/>
        <v/>
      </c>
      <c r="H1048" s="119" t="str">
        <f t="shared" si="101"/>
        <v/>
      </c>
      <c r="I1048" s="122" t="str">
        <f t="shared" si="102"/>
        <v/>
      </c>
    </row>
    <row r="1049" spans="2:9" ht="15.75" x14ac:dyDescent="0.25">
      <c r="B1049" s="117" t="str">
        <f t="shared" si="97"/>
        <v/>
      </c>
      <c r="C1049" s="118" t="str">
        <f t="shared" si="98"/>
        <v/>
      </c>
      <c r="D1049" s="119" t="str">
        <f t="shared" si="99"/>
        <v/>
      </c>
      <c r="E1049" s="120">
        <f>IFERROR(IF(I1048-D1049&lt;$E$13,0,IF(B1049=$E$15,$E$13,IF(B1049&lt;$E$15,0,IF(MOD(B1049-$E$15,$E$19)=0,$E$13,0)))),0)</f>
        <v>0</v>
      </c>
      <c r="F1049" s="121"/>
      <c r="G1049" s="119" t="str">
        <f t="shared" si="100"/>
        <v/>
      </c>
      <c r="H1049" s="119" t="str">
        <f t="shared" si="101"/>
        <v/>
      </c>
      <c r="I1049" s="122" t="str">
        <f t="shared" si="102"/>
        <v/>
      </c>
    </row>
    <row r="1050" spans="2:9" ht="15.75" x14ac:dyDescent="0.25">
      <c r="B1050" s="117" t="str">
        <f t="shared" si="97"/>
        <v/>
      </c>
      <c r="C1050" s="118" t="str">
        <f t="shared" si="98"/>
        <v/>
      </c>
      <c r="D1050" s="119" t="str">
        <f t="shared" si="99"/>
        <v/>
      </c>
      <c r="E1050" s="120">
        <f>IFERROR(IF(I1049-D1050&lt;$E$13,0,IF(B1050=$E$15,$E$13,IF(B1050&lt;$E$15,0,IF(MOD(B1050-$E$15,$E$19)=0,$E$13,0)))),0)</f>
        <v>0</v>
      </c>
      <c r="F1050" s="121"/>
      <c r="G1050" s="119" t="str">
        <f t="shared" si="100"/>
        <v/>
      </c>
      <c r="H1050" s="119" t="str">
        <f t="shared" si="101"/>
        <v/>
      </c>
      <c r="I1050" s="122" t="str">
        <f t="shared" si="102"/>
        <v/>
      </c>
    </row>
    <row r="1051" spans="2:9" ht="15.75" x14ac:dyDescent="0.25">
      <c r="B1051" s="117" t="str">
        <f t="shared" si="97"/>
        <v/>
      </c>
      <c r="C1051" s="118" t="str">
        <f t="shared" si="98"/>
        <v/>
      </c>
      <c r="D1051" s="119" t="str">
        <f t="shared" si="99"/>
        <v/>
      </c>
      <c r="E1051" s="120">
        <f>IFERROR(IF(I1050-D1051&lt;$E$13,0,IF(B1051=$E$15,$E$13,IF(B1051&lt;$E$15,0,IF(MOD(B1051-$E$15,$E$19)=0,$E$13,0)))),0)</f>
        <v>0</v>
      </c>
      <c r="F1051" s="121"/>
      <c r="G1051" s="119" t="str">
        <f t="shared" si="100"/>
        <v/>
      </c>
      <c r="H1051" s="119" t="str">
        <f t="shared" si="101"/>
        <v/>
      </c>
      <c r="I1051" s="122" t="str">
        <f t="shared" si="102"/>
        <v/>
      </c>
    </row>
    <row r="1052" spans="2:9" ht="15.75" x14ac:dyDescent="0.25">
      <c r="B1052" s="117" t="str">
        <f t="shared" si="97"/>
        <v/>
      </c>
      <c r="C1052" s="118" t="str">
        <f t="shared" si="98"/>
        <v/>
      </c>
      <c r="D1052" s="119" t="str">
        <f t="shared" si="99"/>
        <v/>
      </c>
      <c r="E1052" s="120">
        <f>IFERROR(IF(I1051-D1052&lt;$E$13,0,IF(B1052=$E$15,$E$13,IF(B1052&lt;$E$15,0,IF(MOD(B1052-$E$15,$E$19)=0,$E$13,0)))),0)</f>
        <v>0</v>
      </c>
      <c r="F1052" s="121"/>
      <c r="G1052" s="119" t="str">
        <f t="shared" si="100"/>
        <v/>
      </c>
      <c r="H1052" s="119" t="str">
        <f t="shared" si="101"/>
        <v/>
      </c>
      <c r="I1052" s="122" t="str">
        <f t="shared" si="102"/>
        <v/>
      </c>
    </row>
    <row r="1053" spans="2:9" ht="15.75" x14ac:dyDescent="0.25">
      <c r="B1053" s="117" t="str">
        <f t="shared" si="97"/>
        <v/>
      </c>
      <c r="C1053" s="118" t="str">
        <f t="shared" si="98"/>
        <v/>
      </c>
      <c r="D1053" s="119" t="str">
        <f t="shared" si="99"/>
        <v/>
      </c>
      <c r="E1053" s="120">
        <f>IFERROR(IF(I1052-D1053&lt;$E$13,0,IF(B1053=$E$15,$E$13,IF(B1053&lt;$E$15,0,IF(MOD(B1053-$E$15,$E$19)=0,$E$13,0)))),0)</f>
        <v>0</v>
      </c>
      <c r="F1053" s="121"/>
      <c r="G1053" s="119" t="str">
        <f t="shared" si="100"/>
        <v/>
      </c>
      <c r="H1053" s="119" t="str">
        <f t="shared" si="101"/>
        <v/>
      </c>
      <c r="I1053" s="122" t="str">
        <f t="shared" si="102"/>
        <v/>
      </c>
    </row>
    <row r="1054" spans="2:9" ht="15.75" x14ac:dyDescent="0.25">
      <c r="B1054" s="117" t="str">
        <f t="shared" si="97"/>
        <v/>
      </c>
      <c r="C1054" s="118" t="str">
        <f t="shared" si="98"/>
        <v/>
      </c>
      <c r="D1054" s="119" t="str">
        <f t="shared" si="99"/>
        <v/>
      </c>
      <c r="E1054" s="120">
        <f>IFERROR(IF(I1053-D1054&lt;$E$13,0,IF(B1054=$E$15,$E$13,IF(B1054&lt;$E$15,0,IF(MOD(B1054-$E$15,$E$19)=0,$E$13,0)))),0)</f>
        <v>0</v>
      </c>
      <c r="F1054" s="121"/>
      <c r="G1054" s="119" t="str">
        <f t="shared" si="100"/>
        <v/>
      </c>
      <c r="H1054" s="119" t="str">
        <f t="shared" si="101"/>
        <v/>
      </c>
      <c r="I1054" s="122" t="str">
        <f t="shared" si="102"/>
        <v/>
      </c>
    </row>
    <row r="1055" spans="2:9" ht="15.75" x14ac:dyDescent="0.25">
      <c r="B1055" s="117" t="str">
        <f t="shared" si="97"/>
        <v/>
      </c>
      <c r="C1055" s="118" t="str">
        <f t="shared" si="98"/>
        <v/>
      </c>
      <c r="D1055" s="119" t="str">
        <f t="shared" si="99"/>
        <v/>
      </c>
      <c r="E1055" s="120">
        <f>IFERROR(IF(I1054-D1055&lt;$E$13,0,IF(B1055=$E$15,$E$13,IF(B1055&lt;$E$15,0,IF(MOD(B1055-$E$15,$E$19)=0,$E$13,0)))),0)</f>
        <v>0</v>
      </c>
      <c r="F1055" s="121"/>
      <c r="G1055" s="119" t="str">
        <f t="shared" si="100"/>
        <v/>
      </c>
      <c r="H1055" s="119" t="str">
        <f t="shared" si="101"/>
        <v/>
      </c>
      <c r="I1055" s="122" t="str">
        <f t="shared" si="102"/>
        <v/>
      </c>
    </row>
    <row r="1056" spans="2:9" ht="15.75" x14ac:dyDescent="0.25">
      <c r="B1056" s="117" t="str">
        <f t="shared" si="97"/>
        <v/>
      </c>
      <c r="C1056" s="118" t="str">
        <f t="shared" si="98"/>
        <v/>
      </c>
      <c r="D1056" s="119" t="str">
        <f t="shared" si="99"/>
        <v/>
      </c>
      <c r="E1056" s="120">
        <f>IFERROR(IF(I1055-D1056&lt;$E$13,0,IF(B1056=$E$15,$E$13,IF(B1056&lt;$E$15,0,IF(MOD(B1056-$E$15,$E$19)=0,$E$13,0)))),0)</f>
        <v>0</v>
      </c>
      <c r="F1056" s="121"/>
      <c r="G1056" s="119" t="str">
        <f t="shared" si="100"/>
        <v/>
      </c>
      <c r="H1056" s="119" t="str">
        <f t="shared" si="101"/>
        <v/>
      </c>
      <c r="I1056" s="122" t="str">
        <f t="shared" si="102"/>
        <v/>
      </c>
    </row>
    <row r="1057" spans="2:9" ht="15.75" x14ac:dyDescent="0.25">
      <c r="B1057" s="117" t="str">
        <f t="shared" si="97"/>
        <v/>
      </c>
      <c r="C1057" s="118" t="str">
        <f t="shared" si="98"/>
        <v/>
      </c>
      <c r="D1057" s="119" t="str">
        <f t="shared" si="99"/>
        <v/>
      </c>
      <c r="E1057" s="120">
        <f>IFERROR(IF(I1056-D1057&lt;$E$13,0,IF(B1057=$E$15,$E$13,IF(B1057&lt;$E$15,0,IF(MOD(B1057-$E$15,$E$19)=0,$E$13,0)))),0)</f>
        <v>0</v>
      </c>
      <c r="F1057" s="121"/>
      <c r="G1057" s="119" t="str">
        <f t="shared" si="100"/>
        <v/>
      </c>
      <c r="H1057" s="119" t="str">
        <f t="shared" si="101"/>
        <v/>
      </c>
      <c r="I1057" s="122" t="str">
        <f t="shared" si="102"/>
        <v/>
      </c>
    </row>
    <row r="1058" spans="2:9" ht="15.75" x14ac:dyDescent="0.25">
      <c r="B1058" s="117" t="str">
        <f t="shared" si="97"/>
        <v/>
      </c>
      <c r="C1058" s="118" t="str">
        <f t="shared" si="98"/>
        <v/>
      </c>
      <c r="D1058" s="119" t="str">
        <f t="shared" si="99"/>
        <v/>
      </c>
      <c r="E1058" s="120">
        <f>IFERROR(IF(I1057-D1058&lt;$E$13,0,IF(B1058=$E$15,$E$13,IF(B1058&lt;$E$15,0,IF(MOD(B1058-$E$15,$E$19)=0,$E$13,0)))),0)</f>
        <v>0</v>
      </c>
      <c r="F1058" s="121"/>
      <c r="G1058" s="119" t="str">
        <f t="shared" si="100"/>
        <v/>
      </c>
      <c r="H1058" s="119" t="str">
        <f t="shared" si="101"/>
        <v/>
      </c>
      <c r="I1058" s="122" t="str">
        <f t="shared" si="102"/>
        <v/>
      </c>
    </row>
    <row r="1059" spans="2:9" ht="15.75" x14ac:dyDescent="0.25">
      <c r="B1059" s="117" t="str">
        <f t="shared" si="97"/>
        <v/>
      </c>
      <c r="C1059" s="118" t="str">
        <f t="shared" si="98"/>
        <v/>
      </c>
      <c r="D1059" s="119" t="str">
        <f t="shared" si="99"/>
        <v/>
      </c>
      <c r="E1059" s="120">
        <f>IFERROR(IF(I1058-D1059&lt;$E$13,0,IF(B1059=$E$15,$E$13,IF(B1059&lt;$E$15,0,IF(MOD(B1059-$E$15,$E$19)=0,$E$13,0)))),0)</f>
        <v>0</v>
      </c>
      <c r="F1059" s="121"/>
      <c r="G1059" s="119" t="str">
        <f t="shared" si="100"/>
        <v/>
      </c>
      <c r="H1059" s="119" t="str">
        <f t="shared" si="101"/>
        <v/>
      </c>
      <c r="I1059" s="122" t="str">
        <f t="shared" si="102"/>
        <v/>
      </c>
    </row>
    <row r="1060" spans="2:9" ht="15.75" x14ac:dyDescent="0.25">
      <c r="B1060" s="117" t="str">
        <f t="shared" si="97"/>
        <v/>
      </c>
      <c r="C1060" s="118" t="str">
        <f t="shared" si="98"/>
        <v/>
      </c>
      <c r="D1060" s="119" t="str">
        <f t="shared" si="99"/>
        <v/>
      </c>
      <c r="E1060" s="120">
        <f>IFERROR(IF(I1059-D1060&lt;$E$13,0,IF(B1060=$E$15,$E$13,IF(B1060&lt;$E$15,0,IF(MOD(B1060-$E$15,$E$19)=0,$E$13,0)))),0)</f>
        <v>0</v>
      </c>
      <c r="F1060" s="121"/>
      <c r="G1060" s="119" t="str">
        <f t="shared" si="100"/>
        <v/>
      </c>
      <c r="H1060" s="119" t="str">
        <f t="shared" si="101"/>
        <v/>
      </c>
      <c r="I1060" s="122" t="str">
        <f t="shared" si="102"/>
        <v/>
      </c>
    </row>
    <row r="1061" spans="2:9" ht="15.75" x14ac:dyDescent="0.25">
      <c r="B1061" s="117" t="str">
        <f t="shared" si="97"/>
        <v/>
      </c>
      <c r="C1061" s="118" t="str">
        <f t="shared" si="98"/>
        <v/>
      </c>
      <c r="D1061" s="119" t="str">
        <f t="shared" si="99"/>
        <v/>
      </c>
      <c r="E1061" s="120">
        <f>IFERROR(IF(I1060-D1061&lt;$E$13,0,IF(B1061=$E$15,$E$13,IF(B1061&lt;$E$15,0,IF(MOD(B1061-$E$15,$E$19)=0,$E$13,0)))),0)</f>
        <v>0</v>
      </c>
      <c r="F1061" s="121"/>
      <c r="G1061" s="119" t="str">
        <f t="shared" si="100"/>
        <v/>
      </c>
      <c r="H1061" s="119" t="str">
        <f t="shared" si="101"/>
        <v/>
      </c>
      <c r="I1061" s="122" t="str">
        <f t="shared" si="102"/>
        <v/>
      </c>
    </row>
    <row r="1062" spans="2:9" ht="15.75" x14ac:dyDescent="0.25">
      <c r="B1062" s="117" t="str">
        <f t="shared" si="97"/>
        <v/>
      </c>
      <c r="C1062" s="118" t="str">
        <f t="shared" si="98"/>
        <v/>
      </c>
      <c r="D1062" s="119" t="str">
        <f t="shared" si="99"/>
        <v/>
      </c>
      <c r="E1062" s="120">
        <f>IFERROR(IF(I1061-D1062&lt;$E$13,0,IF(B1062=$E$15,$E$13,IF(B1062&lt;$E$15,0,IF(MOD(B1062-$E$15,$E$19)=0,$E$13,0)))),0)</f>
        <v>0</v>
      </c>
      <c r="F1062" s="121"/>
      <c r="G1062" s="119" t="str">
        <f t="shared" si="100"/>
        <v/>
      </c>
      <c r="H1062" s="119" t="str">
        <f t="shared" si="101"/>
        <v/>
      </c>
      <c r="I1062" s="122" t="str">
        <f t="shared" si="102"/>
        <v/>
      </c>
    </row>
    <row r="1063" spans="2:9" ht="15.75" x14ac:dyDescent="0.25">
      <c r="B1063" s="117" t="str">
        <f t="shared" si="97"/>
        <v/>
      </c>
      <c r="C1063" s="118" t="str">
        <f t="shared" si="98"/>
        <v/>
      </c>
      <c r="D1063" s="119" t="str">
        <f t="shared" si="99"/>
        <v/>
      </c>
      <c r="E1063" s="120">
        <f>IFERROR(IF(I1062-D1063&lt;$E$13,0,IF(B1063=$E$15,$E$13,IF(B1063&lt;$E$15,0,IF(MOD(B1063-$E$15,$E$19)=0,$E$13,0)))),0)</f>
        <v>0</v>
      </c>
      <c r="F1063" s="121"/>
      <c r="G1063" s="119" t="str">
        <f t="shared" si="100"/>
        <v/>
      </c>
      <c r="H1063" s="119" t="str">
        <f t="shared" si="101"/>
        <v/>
      </c>
      <c r="I1063" s="122" t="str">
        <f t="shared" si="102"/>
        <v/>
      </c>
    </row>
    <row r="1064" spans="2:9" ht="15.75" x14ac:dyDescent="0.25">
      <c r="B1064" s="117" t="str">
        <f t="shared" si="97"/>
        <v/>
      </c>
      <c r="C1064" s="118" t="str">
        <f t="shared" si="98"/>
        <v/>
      </c>
      <c r="D1064" s="119" t="str">
        <f t="shared" si="99"/>
        <v/>
      </c>
      <c r="E1064" s="120">
        <f>IFERROR(IF(I1063-D1064&lt;$E$13,0,IF(B1064=$E$15,$E$13,IF(B1064&lt;$E$15,0,IF(MOD(B1064-$E$15,$E$19)=0,$E$13,0)))),0)</f>
        <v>0</v>
      </c>
      <c r="F1064" s="121"/>
      <c r="G1064" s="119" t="str">
        <f t="shared" si="100"/>
        <v/>
      </c>
      <c r="H1064" s="119" t="str">
        <f t="shared" si="101"/>
        <v/>
      </c>
      <c r="I1064" s="122" t="str">
        <f t="shared" si="102"/>
        <v/>
      </c>
    </row>
    <row r="1065" spans="2:9" ht="15.75" x14ac:dyDescent="0.25">
      <c r="B1065" s="117" t="str">
        <f t="shared" si="97"/>
        <v/>
      </c>
      <c r="C1065" s="118" t="str">
        <f t="shared" si="98"/>
        <v/>
      </c>
      <c r="D1065" s="119" t="str">
        <f t="shared" si="99"/>
        <v/>
      </c>
      <c r="E1065" s="120">
        <f>IFERROR(IF(I1064-D1065&lt;$E$13,0,IF(B1065=$E$15,$E$13,IF(B1065&lt;$E$15,0,IF(MOD(B1065-$E$15,$E$19)=0,$E$13,0)))),0)</f>
        <v>0</v>
      </c>
      <c r="F1065" s="121"/>
      <c r="G1065" s="119" t="str">
        <f t="shared" si="100"/>
        <v/>
      </c>
      <c r="H1065" s="119" t="str">
        <f t="shared" si="101"/>
        <v/>
      </c>
      <c r="I1065" s="122" t="str">
        <f t="shared" si="102"/>
        <v/>
      </c>
    </row>
    <row r="1066" spans="2:9" ht="15.75" x14ac:dyDescent="0.25">
      <c r="B1066" s="117" t="str">
        <f t="shared" ref="B1066:B1129" si="103">IFERROR(IF(I1065&lt;=0,"",B1065+1),"")</f>
        <v/>
      </c>
      <c r="C1066" s="118" t="str">
        <f t="shared" ref="C1066:C1129" si="104">IF(B1066="","",IF(OR(payment_frequency="Weekly",payment_frequency="Bi-weekly",payment_frequency="Semi-monthly"),first_payment_date+B1066*VLOOKUP(payment_frequency,periodic_table,2,0),EDATE(first_payment_date,B1066*VLOOKUP(payment_frequency,periodic_table,2,0))))</f>
        <v/>
      </c>
      <c r="D1066" s="119" t="str">
        <f t="shared" ref="D1066:D1129" si="105">IF(B1066="","",IF(I1065&lt;payment,I1065*(1+rate),payment))</f>
        <v/>
      </c>
      <c r="E1066" s="120">
        <f>IFERROR(IF(I1065-D1066&lt;$E$13,0,IF(B1066=$E$15,$E$13,IF(B1066&lt;$E$15,0,IF(MOD(B1066-$E$15,$E$19)=0,$E$13,0)))),0)</f>
        <v>0</v>
      </c>
      <c r="F1066" s="121"/>
      <c r="G1066" s="119" t="str">
        <f t="shared" ref="G1066:G1129" si="106">IF(AND(payment_type=1,B1066=1),0,IF(B1066="","",I1065*rate))</f>
        <v/>
      </c>
      <c r="H1066" s="119" t="str">
        <f t="shared" ref="H1066:H1129" si="107">IF(B1066="","",D1066-G1066+E1066+F1066)</f>
        <v/>
      </c>
      <c r="I1066" s="122" t="str">
        <f t="shared" ref="I1066:I1129" si="108">IFERROR(IF(H1066&lt;=0,"",I1065-H1066),"")</f>
        <v/>
      </c>
    </row>
    <row r="1067" spans="2:9" ht="15.75" x14ac:dyDescent="0.25">
      <c r="B1067" s="117" t="str">
        <f t="shared" si="103"/>
        <v/>
      </c>
      <c r="C1067" s="118" t="str">
        <f t="shared" si="104"/>
        <v/>
      </c>
      <c r="D1067" s="119" t="str">
        <f t="shared" si="105"/>
        <v/>
      </c>
      <c r="E1067" s="120">
        <f>IFERROR(IF(I1066-D1067&lt;$E$13,0,IF(B1067=$E$15,$E$13,IF(B1067&lt;$E$15,0,IF(MOD(B1067-$E$15,$E$19)=0,$E$13,0)))),0)</f>
        <v>0</v>
      </c>
      <c r="F1067" s="121"/>
      <c r="G1067" s="119" t="str">
        <f t="shared" si="106"/>
        <v/>
      </c>
      <c r="H1067" s="119" t="str">
        <f t="shared" si="107"/>
        <v/>
      </c>
      <c r="I1067" s="122" t="str">
        <f t="shared" si="108"/>
        <v/>
      </c>
    </row>
    <row r="1068" spans="2:9" ht="15.75" x14ac:dyDescent="0.25">
      <c r="B1068" s="117" t="str">
        <f t="shared" si="103"/>
        <v/>
      </c>
      <c r="C1068" s="118" t="str">
        <f t="shared" si="104"/>
        <v/>
      </c>
      <c r="D1068" s="119" t="str">
        <f t="shared" si="105"/>
        <v/>
      </c>
      <c r="E1068" s="120">
        <f>IFERROR(IF(I1067-D1068&lt;$E$13,0,IF(B1068=$E$15,$E$13,IF(B1068&lt;$E$15,0,IF(MOD(B1068-$E$15,$E$19)=0,$E$13,0)))),0)</f>
        <v>0</v>
      </c>
      <c r="F1068" s="121"/>
      <c r="G1068" s="119" t="str">
        <f t="shared" si="106"/>
        <v/>
      </c>
      <c r="H1068" s="119" t="str">
        <f t="shared" si="107"/>
        <v/>
      </c>
      <c r="I1068" s="122" t="str">
        <f t="shared" si="108"/>
        <v/>
      </c>
    </row>
    <row r="1069" spans="2:9" ht="15.75" x14ac:dyDescent="0.25">
      <c r="B1069" s="117" t="str">
        <f t="shared" si="103"/>
        <v/>
      </c>
      <c r="C1069" s="118" t="str">
        <f t="shared" si="104"/>
        <v/>
      </c>
      <c r="D1069" s="119" t="str">
        <f t="shared" si="105"/>
        <v/>
      </c>
      <c r="E1069" s="120">
        <f>IFERROR(IF(I1068-D1069&lt;$E$13,0,IF(B1069=$E$15,$E$13,IF(B1069&lt;$E$15,0,IF(MOD(B1069-$E$15,$E$19)=0,$E$13,0)))),0)</f>
        <v>0</v>
      </c>
      <c r="F1069" s="121"/>
      <c r="G1069" s="119" t="str">
        <f t="shared" si="106"/>
        <v/>
      </c>
      <c r="H1069" s="119" t="str">
        <f t="shared" si="107"/>
        <v/>
      </c>
      <c r="I1069" s="122" t="str">
        <f t="shared" si="108"/>
        <v/>
      </c>
    </row>
    <row r="1070" spans="2:9" ht="15.75" x14ac:dyDescent="0.25">
      <c r="B1070" s="117" t="str">
        <f t="shared" si="103"/>
        <v/>
      </c>
      <c r="C1070" s="118" t="str">
        <f t="shared" si="104"/>
        <v/>
      </c>
      <c r="D1070" s="119" t="str">
        <f t="shared" si="105"/>
        <v/>
      </c>
      <c r="E1070" s="120">
        <f>IFERROR(IF(I1069-D1070&lt;$E$13,0,IF(B1070=$E$15,$E$13,IF(B1070&lt;$E$15,0,IF(MOD(B1070-$E$15,$E$19)=0,$E$13,0)))),0)</f>
        <v>0</v>
      </c>
      <c r="F1070" s="121"/>
      <c r="G1070" s="119" t="str">
        <f t="shared" si="106"/>
        <v/>
      </c>
      <c r="H1070" s="119" t="str">
        <f t="shared" si="107"/>
        <v/>
      </c>
      <c r="I1070" s="122" t="str">
        <f t="shared" si="108"/>
        <v/>
      </c>
    </row>
    <row r="1071" spans="2:9" ht="15.75" x14ac:dyDescent="0.25">
      <c r="B1071" s="117" t="str">
        <f t="shared" si="103"/>
        <v/>
      </c>
      <c r="C1071" s="118" t="str">
        <f t="shared" si="104"/>
        <v/>
      </c>
      <c r="D1071" s="119" t="str">
        <f t="shared" si="105"/>
        <v/>
      </c>
      <c r="E1071" s="120">
        <f>IFERROR(IF(I1070-D1071&lt;$E$13,0,IF(B1071=$E$15,$E$13,IF(B1071&lt;$E$15,0,IF(MOD(B1071-$E$15,$E$19)=0,$E$13,0)))),0)</f>
        <v>0</v>
      </c>
      <c r="F1071" s="121"/>
      <c r="G1071" s="119" t="str">
        <f t="shared" si="106"/>
        <v/>
      </c>
      <c r="H1071" s="119" t="str">
        <f t="shared" si="107"/>
        <v/>
      </c>
      <c r="I1071" s="122" t="str">
        <f t="shared" si="108"/>
        <v/>
      </c>
    </row>
    <row r="1072" spans="2:9" ht="15.75" x14ac:dyDescent="0.25">
      <c r="B1072" s="117" t="str">
        <f t="shared" si="103"/>
        <v/>
      </c>
      <c r="C1072" s="118" t="str">
        <f t="shared" si="104"/>
        <v/>
      </c>
      <c r="D1072" s="119" t="str">
        <f t="shared" si="105"/>
        <v/>
      </c>
      <c r="E1072" s="120">
        <f>IFERROR(IF(I1071-D1072&lt;$E$13,0,IF(B1072=$E$15,$E$13,IF(B1072&lt;$E$15,0,IF(MOD(B1072-$E$15,$E$19)=0,$E$13,0)))),0)</f>
        <v>0</v>
      </c>
      <c r="F1072" s="121"/>
      <c r="G1072" s="119" t="str">
        <f t="shared" si="106"/>
        <v/>
      </c>
      <c r="H1072" s="119" t="str">
        <f t="shared" si="107"/>
        <v/>
      </c>
      <c r="I1072" s="122" t="str">
        <f t="shared" si="108"/>
        <v/>
      </c>
    </row>
    <row r="1073" spans="2:9" ht="15.75" x14ac:dyDescent="0.25">
      <c r="B1073" s="117" t="str">
        <f t="shared" si="103"/>
        <v/>
      </c>
      <c r="C1073" s="118" t="str">
        <f t="shared" si="104"/>
        <v/>
      </c>
      <c r="D1073" s="119" t="str">
        <f t="shared" si="105"/>
        <v/>
      </c>
      <c r="E1073" s="120">
        <f>IFERROR(IF(I1072-D1073&lt;$E$13,0,IF(B1073=$E$15,$E$13,IF(B1073&lt;$E$15,0,IF(MOD(B1073-$E$15,$E$19)=0,$E$13,0)))),0)</f>
        <v>0</v>
      </c>
      <c r="F1073" s="121"/>
      <c r="G1073" s="119" t="str">
        <f t="shared" si="106"/>
        <v/>
      </c>
      <c r="H1073" s="119" t="str">
        <f t="shared" si="107"/>
        <v/>
      </c>
      <c r="I1073" s="122" t="str">
        <f t="shared" si="108"/>
        <v/>
      </c>
    </row>
    <row r="1074" spans="2:9" ht="15.75" x14ac:dyDescent="0.25">
      <c r="B1074" s="117" t="str">
        <f t="shared" si="103"/>
        <v/>
      </c>
      <c r="C1074" s="118" t="str">
        <f t="shared" si="104"/>
        <v/>
      </c>
      <c r="D1074" s="119" t="str">
        <f t="shared" si="105"/>
        <v/>
      </c>
      <c r="E1074" s="120">
        <f>IFERROR(IF(I1073-D1074&lt;$E$13,0,IF(B1074=$E$15,$E$13,IF(B1074&lt;$E$15,0,IF(MOD(B1074-$E$15,$E$19)=0,$E$13,0)))),0)</f>
        <v>0</v>
      </c>
      <c r="F1074" s="121"/>
      <c r="G1074" s="119" t="str">
        <f t="shared" si="106"/>
        <v/>
      </c>
      <c r="H1074" s="119" t="str">
        <f t="shared" si="107"/>
        <v/>
      </c>
      <c r="I1074" s="122" t="str">
        <f t="shared" si="108"/>
        <v/>
      </c>
    </row>
    <row r="1075" spans="2:9" ht="15.75" x14ac:dyDescent="0.25">
      <c r="B1075" s="117" t="str">
        <f t="shared" si="103"/>
        <v/>
      </c>
      <c r="C1075" s="118" t="str">
        <f t="shared" si="104"/>
        <v/>
      </c>
      <c r="D1075" s="119" t="str">
        <f t="shared" si="105"/>
        <v/>
      </c>
      <c r="E1075" s="120">
        <f>IFERROR(IF(I1074-D1075&lt;$E$13,0,IF(B1075=$E$15,$E$13,IF(B1075&lt;$E$15,0,IF(MOD(B1075-$E$15,$E$19)=0,$E$13,0)))),0)</f>
        <v>0</v>
      </c>
      <c r="F1075" s="121"/>
      <c r="G1075" s="119" t="str">
        <f t="shared" si="106"/>
        <v/>
      </c>
      <c r="H1075" s="119" t="str">
        <f t="shared" si="107"/>
        <v/>
      </c>
      <c r="I1075" s="122" t="str">
        <f t="shared" si="108"/>
        <v/>
      </c>
    </row>
    <row r="1076" spans="2:9" ht="15.75" x14ac:dyDescent="0.25">
      <c r="B1076" s="117" t="str">
        <f t="shared" si="103"/>
        <v/>
      </c>
      <c r="C1076" s="118" t="str">
        <f t="shared" si="104"/>
        <v/>
      </c>
      <c r="D1076" s="119" t="str">
        <f t="shared" si="105"/>
        <v/>
      </c>
      <c r="E1076" s="120">
        <f>IFERROR(IF(I1075-D1076&lt;$E$13,0,IF(B1076=$E$15,$E$13,IF(B1076&lt;$E$15,0,IF(MOD(B1076-$E$15,$E$19)=0,$E$13,0)))),0)</f>
        <v>0</v>
      </c>
      <c r="F1076" s="121"/>
      <c r="G1076" s="119" t="str">
        <f t="shared" si="106"/>
        <v/>
      </c>
      <c r="H1076" s="119" t="str">
        <f t="shared" si="107"/>
        <v/>
      </c>
      <c r="I1076" s="122" t="str">
        <f t="shared" si="108"/>
        <v/>
      </c>
    </row>
    <row r="1077" spans="2:9" ht="15.75" x14ac:dyDescent="0.25">
      <c r="B1077" s="117" t="str">
        <f t="shared" si="103"/>
        <v/>
      </c>
      <c r="C1077" s="118" t="str">
        <f t="shared" si="104"/>
        <v/>
      </c>
      <c r="D1077" s="119" t="str">
        <f t="shared" si="105"/>
        <v/>
      </c>
      <c r="E1077" s="120">
        <f>IFERROR(IF(I1076-D1077&lt;$E$13,0,IF(B1077=$E$15,$E$13,IF(B1077&lt;$E$15,0,IF(MOD(B1077-$E$15,$E$19)=0,$E$13,0)))),0)</f>
        <v>0</v>
      </c>
      <c r="F1077" s="121"/>
      <c r="G1077" s="119" t="str">
        <f t="shared" si="106"/>
        <v/>
      </c>
      <c r="H1077" s="119" t="str">
        <f t="shared" si="107"/>
        <v/>
      </c>
      <c r="I1077" s="122" t="str">
        <f t="shared" si="108"/>
        <v/>
      </c>
    </row>
    <row r="1078" spans="2:9" ht="15.75" x14ac:dyDescent="0.25">
      <c r="B1078" s="117" t="str">
        <f t="shared" si="103"/>
        <v/>
      </c>
      <c r="C1078" s="118" t="str">
        <f t="shared" si="104"/>
        <v/>
      </c>
      <c r="D1078" s="119" t="str">
        <f t="shared" si="105"/>
        <v/>
      </c>
      <c r="E1078" s="120">
        <f>IFERROR(IF(I1077-D1078&lt;$E$13,0,IF(B1078=$E$15,$E$13,IF(B1078&lt;$E$15,0,IF(MOD(B1078-$E$15,$E$19)=0,$E$13,0)))),0)</f>
        <v>0</v>
      </c>
      <c r="F1078" s="121"/>
      <c r="G1078" s="119" t="str">
        <f t="shared" si="106"/>
        <v/>
      </c>
      <c r="H1078" s="119" t="str">
        <f t="shared" si="107"/>
        <v/>
      </c>
      <c r="I1078" s="122" t="str">
        <f t="shared" si="108"/>
        <v/>
      </c>
    </row>
    <row r="1079" spans="2:9" ht="15.75" x14ac:dyDescent="0.25">
      <c r="B1079" s="117" t="str">
        <f t="shared" si="103"/>
        <v/>
      </c>
      <c r="C1079" s="118" t="str">
        <f t="shared" si="104"/>
        <v/>
      </c>
      <c r="D1079" s="119" t="str">
        <f t="shared" si="105"/>
        <v/>
      </c>
      <c r="E1079" s="120">
        <f>IFERROR(IF(I1078-D1079&lt;$E$13,0,IF(B1079=$E$15,$E$13,IF(B1079&lt;$E$15,0,IF(MOD(B1079-$E$15,$E$19)=0,$E$13,0)))),0)</f>
        <v>0</v>
      </c>
      <c r="F1079" s="121"/>
      <c r="G1079" s="119" t="str">
        <f t="shared" si="106"/>
        <v/>
      </c>
      <c r="H1079" s="119" t="str">
        <f t="shared" si="107"/>
        <v/>
      </c>
      <c r="I1079" s="122" t="str">
        <f t="shared" si="108"/>
        <v/>
      </c>
    </row>
    <row r="1080" spans="2:9" ht="15.75" x14ac:dyDescent="0.25">
      <c r="B1080" s="117" t="str">
        <f t="shared" si="103"/>
        <v/>
      </c>
      <c r="C1080" s="118" t="str">
        <f t="shared" si="104"/>
        <v/>
      </c>
      <c r="D1080" s="119" t="str">
        <f t="shared" si="105"/>
        <v/>
      </c>
      <c r="E1080" s="120">
        <f>IFERROR(IF(I1079-D1080&lt;$E$13,0,IF(B1080=$E$15,$E$13,IF(B1080&lt;$E$15,0,IF(MOD(B1080-$E$15,$E$19)=0,$E$13,0)))),0)</f>
        <v>0</v>
      </c>
      <c r="F1080" s="121"/>
      <c r="G1080" s="119" t="str">
        <f t="shared" si="106"/>
        <v/>
      </c>
      <c r="H1080" s="119" t="str">
        <f t="shared" si="107"/>
        <v/>
      </c>
      <c r="I1080" s="122" t="str">
        <f t="shared" si="108"/>
        <v/>
      </c>
    </row>
    <row r="1081" spans="2:9" ht="15.75" x14ac:dyDescent="0.25">
      <c r="B1081" s="117" t="str">
        <f t="shared" si="103"/>
        <v/>
      </c>
      <c r="C1081" s="118" t="str">
        <f t="shared" si="104"/>
        <v/>
      </c>
      <c r="D1081" s="119" t="str">
        <f t="shared" si="105"/>
        <v/>
      </c>
      <c r="E1081" s="120">
        <f>IFERROR(IF(I1080-D1081&lt;$E$13,0,IF(B1081=$E$15,$E$13,IF(B1081&lt;$E$15,0,IF(MOD(B1081-$E$15,$E$19)=0,$E$13,0)))),0)</f>
        <v>0</v>
      </c>
      <c r="F1081" s="121"/>
      <c r="G1081" s="119" t="str">
        <f t="shared" si="106"/>
        <v/>
      </c>
      <c r="H1081" s="119" t="str">
        <f t="shared" si="107"/>
        <v/>
      </c>
      <c r="I1081" s="122" t="str">
        <f t="shared" si="108"/>
        <v/>
      </c>
    </row>
    <row r="1082" spans="2:9" ht="15.75" x14ac:dyDescent="0.25">
      <c r="B1082" s="117" t="str">
        <f t="shared" si="103"/>
        <v/>
      </c>
      <c r="C1082" s="118" t="str">
        <f t="shared" si="104"/>
        <v/>
      </c>
      <c r="D1082" s="119" t="str">
        <f t="shared" si="105"/>
        <v/>
      </c>
      <c r="E1082" s="120">
        <f>IFERROR(IF(I1081-D1082&lt;$E$13,0,IF(B1082=$E$15,$E$13,IF(B1082&lt;$E$15,0,IF(MOD(B1082-$E$15,$E$19)=0,$E$13,0)))),0)</f>
        <v>0</v>
      </c>
      <c r="F1082" s="121"/>
      <c r="G1082" s="119" t="str">
        <f t="shared" si="106"/>
        <v/>
      </c>
      <c r="H1082" s="119" t="str">
        <f t="shared" si="107"/>
        <v/>
      </c>
      <c r="I1082" s="122" t="str">
        <f t="shared" si="108"/>
        <v/>
      </c>
    </row>
    <row r="1083" spans="2:9" ht="15.75" x14ac:dyDescent="0.25">
      <c r="B1083" s="117" t="str">
        <f t="shared" si="103"/>
        <v/>
      </c>
      <c r="C1083" s="118" t="str">
        <f t="shared" si="104"/>
        <v/>
      </c>
      <c r="D1083" s="119" t="str">
        <f t="shared" si="105"/>
        <v/>
      </c>
      <c r="E1083" s="120">
        <f>IFERROR(IF(I1082-D1083&lt;$E$13,0,IF(B1083=$E$15,$E$13,IF(B1083&lt;$E$15,0,IF(MOD(B1083-$E$15,$E$19)=0,$E$13,0)))),0)</f>
        <v>0</v>
      </c>
      <c r="F1083" s="121"/>
      <c r="G1083" s="119" t="str">
        <f t="shared" si="106"/>
        <v/>
      </c>
      <c r="H1083" s="119" t="str">
        <f t="shared" si="107"/>
        <v/>
      </c>
      <c r="I1083" s="122" t="str">
        <f t="shared" si="108"/>
        <v/>
      </c>
    </row>
    <row r="1084" spans="2:9" ht="15.75" x14ac:dyDescent="0.25">
      <c r="B1084" s="117" t="str">
        <f t="shared" si="103"/>
        <v/>
      </c>
      <c r="C1084" s="118" t="str">
        <f t="shared" si="104"/>
        <v/>
      </c>
      <c r="D1084" s="119" t="str">
        <f t="shared" si="105"/>
        <v/>
      </c>
      <c r="E1084" s="120">
        <f>IFERROR(IF(I1083-D1084&lt;$E$13,0,IF(B1084=$E$15,$E$13,IF(B1084&lt;$E$15,0,IF(MOD(B1084-$E$15,$E$19)=0,$E$13,0)))),0)</f>
        <v>0</v>
      </c>
      <c r="F1084" s="121"/>
      <c r="G1084" s="119" t="str">
        <f t="shared" si="106"/>
        <v/>
      </c>
      <c r="H1084" s="119" t="str">
        <f t="shared" si="107"/>
        <v/>
      </c>
      <c r="I1084" s="122" t="str">
        <f t="shared" si="108"/>
        <v/>
      </c>
    </row>
    <row r="1085" spans="2:9" ht="15.75" x14ac:dyDescent="0.25">
      <c r="B1085" s="117" t="str">
        <f t="shared" si="103"/>
        <v/>
      </c>
      <c r="C1085" s="118" t="str">
        <f t="shared" si="104"/>
        <v/>
      </c>
      <c r="D1085" s="119" t="str">
        <f t="shared" si="105"/>
        <v/>
      </c>
      <c r="E1085" s="120">
        <f>IFERROR(IF(I1084-D1085&lt;$E$13,0,IF(B1085=$E$15,$E$13,IF(B1085&lt;$E$15,0,IF(MOD(B1085-$E$15,$E$19)=0,$E$13,0)))),0)</f>
        <v>0</v>
      </c>
      <c r="F1085" s="121"/>
      <c r="G1085" s="119" t="str">
        <f t="shared" si="106"/>
        <v/>
      </c>
      <c r="H1085" s="119" t="str">
        <f t="shared" si="107"/>
        <v/>
      </c>
      <c r="I1085" s="122" t="str">
        <f t="shared" si="108"/>
        <v/>
      </c>
    </row>
    <row r="1086" spans="2:9" ht="15.75" x14ac:dyDescent="0.25">
      <c r="B1086" s="117" t="str">
        <f t="shared" si="103"/>
        <v/>
      </c>
      <c r="C1086" s="118" t="str">
        <f t="shared" si="104"/>
        <v/>
      </c>
      <c r="D1086" s="119" t="str">
        <f t="shared" si="105"/>
        <v/>
      </c>
      <c r="E1086" s="120">
        <f>IFERROR(IF(I1085-D1086&lt;$E$13,0,IF(B1086=$E$15,$E$13,IF(B1086&lt;$E$15,0,IF(MOD(B1086-$E$15,$E$19)=0,$E$13,0)))),0)</f>
        <v>0</v>
      </c>
      <c r="F1086" s="121"/>
      <c r="G1086" s="119" t="str">
        <f t="shared" si="106"/>
        <v/>
      </c>
      <c r="H1086" s="119" t="str">
        <f t="shared" si="107"/>
        <v/>
      </c>
      <c r="I1086" s="122" t="str">
        <f t="shared" si="108"/>
        <v/>
      </c>
    </row>
    <row r="1087" spans="2:9" ht="15.75" x14ac:dyDescent="0.25">
      <c r="B1087" s="117" t="str">
        <f t="shared" si="103"/>
        <v/>
      </c>
      <c r="C1087" s="118" t="str">
        <f t="shared" si="104"/>
        <v/>
      </c>
      <c r="D1087" s="119" t="str">
        <f t="shared" si="105"/>
        <v/>
      </c>
      <c r="E1087" s="120">
        <f>IFERROR(IF(I1086-D1087&lt;$E$13,0,IF(B1087=$E$15,$E$13,IF(B1087&lt;$E$15,0,IF(MOD(B1087-$E$15,$E$19)=0,$E$13,0)))),0)</f>
        <v>0</v>
      </c>
      <c r="F1087" s="121"/>
      <c r="G1087" s="119" t="str">
        <f t="shared" si="106"/>
        <v/>
      </c>
      <c r="H1087" s="119" t="str">
        <f t="shared" si="107"/>
        <v/>
      </c>
      <c r="I1087" s="122" t="str">
        <f t="shared" si="108"/>
        <v/>
      </c>
    </row>
    <row r="1088" spans="2:9" ht="15.75" x14ac:dyDescent="0.25">
      <c r="B1088" s="117" t="str">
        <f t="shared" si="103"/>
        <v/>
      </c>
      <c r="C1088" s="118" t="str">
        <f t="shared" si="104"/>
        <v/>
      </c>
      <c r="D1088" s="119" t="str">
        <f t="shared" si="105"/>
        <v/>
      </c>
      <c r="E1088" s="120">
        <f>IFERROR(IF(I1087-D1088&lt;$E$13,0,IF(B1088=$E$15,$E$13,IF(B1088&lt;$E$15,0,IF(MOD(B1088-$E$15,$E$19)=0,$E$13,0)))),0)</f>
        <v>0</v>
      </c>
      <c r="F1088" s="121"/>
      <c r="G1088" s="119" t="str">
        <f t="shared" si="106"/>
        <v/>
      </c>
      <c r="H1088" s="119" t="str">
        <f t="shared" si="107"/>
        <v/>
      </c>
      <c r="I1088" s="122" t="str">
        <f t="shared" si="108"/>
        <v/>
      </c>
    </row>
    <row r="1089" spans="2:9" ht="15.75" x14ac:dyDescent="0.25">
      <c r="B1089" s="117" t="str">
        <f t="shared" si="103"/>
        <v/>
      </c>
      <c r="C1089" s="118" t="str">
        <f t="shared" si="104"/>
        <v/>
      </c>
      <c r="D1089" s="119" t="str">
        <f t="shared" si="105"/>
        <v/>
      </c>
      <c r="E1089" s="120">
        <f>IFERROR(IF(I1088-D1089&lt;$E$13,0,IF(B1089=$E$15,$E$13,IF(B1089&lt;$E$15,0,IF(MOD(B1089-$E$15,$E$19)=0,$E$13,0)))),0)</f>
        <v>0</v>
      </c>
      <c r="F1089" s="121"/>
      <c r="G1089" s="119" t="str">
        <f t="shared" si="106"/>
        <v/>
      </c>
      <c r="H1089" s="119" t="str">
        <f t="shared" si="107"/>
        <v/>
      </c>
      <c r="I1089" s="122" t="str">
        <f t="shared" si="108"/>
        <v/>
      </c>
    </row>
    <row r="1090" spans="2:9" ht="15.75" x14ac:dyDescent="0.25">
      <c r="B1090" s="117" t="str">
        <f t="shared" si="103"/>
        <v/>
      </c>
      <c r="C1090" s="118" t="str">
        <f t="shared" si="104"/>
        <v/>
      </c>
      <c r="D1090" s="119" t="str">
        <f t="shared" si="105"/>
        <v/>
      </c>
      <c r="E1090" s="120">
        <f>IFERROR(IF(I1089-D1090&lt;$E$13,0,IF(B1090=$E$15,$E$13,IF(B1090&lt;$E$15,0,IF(MOD(B1090-$E$15,$E$19)=0,$E$13,0)))),0)</f>
        <v>0</v>
      </c>
      <c r="F1090" s="121"/>
      <c r="G1090" s="119" t="str">
        <f t="shared" si="106"/>
        <v/>
      </c>
      <c r="H1090" s="119" t="str">
        <f t="shared" si="107"/>
        <v/>
      </c>
      <c r="I1090" s="122" t="str">
        <f t="shared" si="108"/>
        <v/>
      </c>
    </row>
    <row r="1091" spans="2:9" ht="15.75" x14ac:dyDescent="0.25">
      <c r="B1091" s="117" t="str">
        <f t="shared" si="103"/>
        <v/>
      </c>
      <c r="C1091" s="118" t="str">
        <f t="shared" si="104"/>
        <v/>
      </c>
      <c r="D1091" s="119" t="str">
        <f t="shared" si="105"/>
        <v/>
      </c>
      <c r="E1091" s="120">
        <f>IFERROR(IF(I1090-D1091&lt;$E$13,0,IF(B1091=$E$15,$E$13,IF(B1091&lt;$E$15,0,IF(MOD(B1091-$E$15,$E$19)=0,$E$13,0)))),0)</f>
        <v>0</v>
      </c>
      <c r="F1091" s="121"/>
      <c r="G1091" s="119" t="str">
        <f t="shared" si="106"/>
        <v/>
      </c>
      <c r="H1091" s="119" t="str">
        <f t="shared" si="107"/>
        <v/>
      </c>
      <c r="I1091" s="122" t="str">
        <f t="shared" si="108"/>
        <v/>
      </c>
    </row>
    <row r="1092" spans="2:9" ht="15.75" x14ac:dyDescent="0.25">
      <c r="B1092" s="117" t="str">
        <f t="shared" si="103"/>
        <v/>
      </c>
      <c r="C1092" s="118" t="str">
        <f t="shared" si="104"/>
        <v/>
      </c>
      <c r="D1092" s="119" t="str">
        <f t="shared" si="105"/>
        <v/>
      </c>
      <c r="E1092" s="120">
        <f>IFERROR(IF(I1091-D1092&lt;$E$13,0,IF(B1092=$E$15,$E$13,IF(B1092&lt;$E$15,0,IF(MOD(B1092-$E$15,$E$19)=0,$E$13,0)))),0)</f>
        <v>0</v>
      </c>
      <c r="F1092" s="121"/>
      <c r="G1092" s="119" t="str">
        <f t="shared" si="106"/>
        <v/>
      </c>
      <c r="H1092" s="119" t="str">
        <f t="shared" si="107"/>
        <v/>
      </c>
      <c r="I1092" s="122" t="str">
        <f t="shared" si="108"/>
        <v/>
      </c>
    </row>
    <row r="1093" spans="2:9" ht="15.75" x14ac:dyDescent="0.25">
      <c r="B1093" s="117" t="str">
        <f t="shared" si="103"/>
        <v/>
      </c>
      <c r="C1093" s="118" t="str">
        <f t="shared" si="104"/>
        <v/>
      </c>
      <c r="D1093" s="119" t="str">
        <f t="shared" si="105"/>
        <v/>
      </c>
      <c r="E1093" s="120">
        <f>IFERROR(IF(I1092-D1093&lt;$E$13,0,IF(B1093=$E$15,$E$13,IF(B1093&lt;$E$15,0,IF(MOD(B1093-$E$15,$E$19)=0,$E$13,0)))),0)</f>
        <v>0</v>
      </c>
      <c r="F1093" s="121"/>
      <c r="G1093" s="119" t="str">
        <f t="shared" si="106"/>
        <v/>
      </c>
      <c r="H1093" s="119" t="str">
        <f t="shared" si="107"/>
        <v/>
      </c>
      <c r="I1093" s="122" t="str">
        <f t="shared" si="108"/>
        <v/>
      </c>
    </row>
    <row r="1094" spans="2:9" ht="15.75" x14ac:dyDescent="0.25">
      <c r="B1094" s="117" t="str">
        <f t="shared" si="103"/>
        <v/>
      </c>
      <c r="C1094" s="118" t="str">
        <f t="shared" si="104"/>
        <v/>
      </c>
      <c r="D1094" s="119" t="str">
        <f t="shared" si="105"/>
        <v/>
      </c>
      <c r="E1094" s="120">
        <f>IFERROR(IF(I1093-D1094&lt;$E$13,0,IF(B1094=$E$15,$E$13,IF(B1094&lt;$E$15,0,IF(MOD(B1094-$E$15,$E$19)=0,$E$13,0)))),0)</f>
        <v>0</v>
      </c>
      <c r="F1094" s="121"/>
      <c r="G1094" s="119" t="str">
        <f t="shared" si="106"/>
        <v/>
      </c>
      <c r="H1094" s="119" t="str">
        <f t="shared" si="107"/>
        <v/>
      </c>
      <c r="I1094" s="122" t="str">
        <f t="shared" si="108"/>
        <v/>
      </c>
    </row>
    <row r="1095" spans="2:9" ht="15.75" x14ac:dyDescent="0.25">
      <c r="B1095" s="117" t="str">
        <f t="shared" si="103"/>
        <v/>
      </c>
      <c r="C1095" s="118" t="str">
        <f t="shared" si="104"/>
        <v/>
      </c>
      <c r="D1095" s="119" t="str">
        <f t="shared" si="105"/>
        <v/>
      </c>
      <c r="E1095" s="120">
        <f>IFERROR(IF(I1094-D1095&lt;$E$13,0,IF(B1095=$E$15,$E$13,IF(B1095&lt;$E$15,0,IF(MOD(B1095-$E$15,$E$19)=0,$E$13,0)))),0)</f>
        <v>0</v>
      </c>
      <c r="F1095" s="121"/>
      <c r="G1095" s="119" t="str">
        <f t="shared" si="106"/>
        <v/>
      </c>
      <c r="H1095" s="119" t="str">
        <f t="shared" si="107"/>
        <v/>
      </c>
      <c r="I1095" s="122" t="str">
        <f t="shared" si="108"/>
        <v/>
      </c>
    </row>
    <row r="1096" spans="2:9" ht="15.75" x14ac:dyDescent="0.25">
      <c r="B1096" s="117" t="str">
        <f t="shared" si="103"/>
        <v/>
      </c>
      <c r="C1096" s="118" t="str">
        <f t="shared" si="104"/>
        <v/>
      </c>
      <c r="D1096" s="119" t="str">
        <f t="shared" si="105"/>
        <v/>
      </c>
      <c r="E1096" s="120">
        <f>IFERROR(IF(I1095-D1096&lt;$E$13,0,IF(B1096=$E$15,$E$13,IF(B1096&lt;$E$15,0,IF(MOD(B1096-$E$15,$E$19)=0,$E$13,0)))),0)</f>
        <v>0</v>
      </c>
      <c r="F1096" s="121"/>
      <c r="G1096" s="119" t="str">
        <f t="shared" si="106"/>
        <v/>
      </c>
      <c r="H1096" s="119" t="str">
        <f t="shared" si="107"/>
        <v/>
      </c>
      <c r="I1096" s="122" t="str">
        <f t="shared" si="108"/>
        <v/>
      </c>
    </row>
    <row r="1097" spans="2:9" ht="15.75" x14ac:dyDescent="0.25">
      <c r="B1097" s="117" t="str">
        <f t="shared" si="103"/>
        <v/>
      </c>
      <c r="C1097" s="118" t="str">
        <f t="shared" si="104"/>
        <v/>
      </c>
      <c r="D1097" s="119" t="str">
        <f t="shared" si="105"/>
        <v/>
      </c>
      <c r="E1097" s="120">
        <f>IFERROR(IF(I1096-D1097&lt;$E$13,0,IF(B1097=$E$15,$E$13,IF(B1097&lt;$E$15,0,IF(MOD(B1097-$E$15,$E$19)=0,$E$13,0)))),0)</f>
        <v>0</v>
      </c>
      <c r="F1097" s="121"/>
      <c r="G1097" s="119" t="str">
        <f t="shared" si="106"/>
        <v/>
      </c>
      <c r="H1097" s="119" t="str">
        <f t="shared" si="107"/>
        <v/>
      </c>
      <c r="I1097" s="122" t="str">
        <f t="shared" si="108"/>
        <v/>
      </c>
    </row>
    <row r="1098" spans="2:9" ht="15.75" x14ac:dyDescent="0.25">
      <c r="B1098" s="117" t="str">
        <f t="shared" si="103"/>
        <v/>
      </c>
      <c r="C1098" s="118" t="str">
        <f t="shared" si="104"/>
        <v/>
      </c>
      <c r="D1098" s="119" t="str">
        <f t="shared" si="105"/>
        <v/>
      </c>
      <c r="E1098" s="120">
        <f>IFERROR(IF(I1097-D1098&lt;$E$13,0,IF(B1098=$E$15,$E$13,IF(B1098&lt;$E$15,0,IF(MOD(B1098-$E$15,$E$19)=0,$E$13,0)))),0)</f>
        <v>0</v>
      </c>
      <c r="F1098" s="121"/>
      <c r="G1098" s="119" t="str">
        <f t="shared" si="106"/>
        <v/>
      </c>
      <c r="H1098" s="119" t="str">
        <f t="shared" si="107"/>
        <v/>
      </c>
      <c r="I1098" s="122" t="str">
        <f t="shared" si="108"/>
        <v/>
      </c>
    </row>
    <row r="1099" spans="2:9" ht="15.75" x14ac:dyDescent="0.25">
      <c r="B1099" s="117" t="str">
        <f t="shared" si="103"/>
        <v/>
      </c>
      <c r="C1099" s="118" t="str">
        <f t="shared" si="104"/>
        <v/>
      </c>
      <c r="D1099" s="119" t="str">
        <f t="shared" si="105"/>
        <v/>
      </c>
      <c r="E1099" s="120">
        <f>IFERROR(IF(I1098-D1099&lt;$E$13,0,IF(B1099=$E$15,$E$13,IF(B1099&lt;$E$15,0,IF(MOD(B1099-$E$15,$E$19)=0,$E$13,0)))),0)</f>
        <v>0</v>
      </c>
      <c r="F1099" s="121"/>
      <c r="G1099" s="119" t="str">
        <f t="shared" si="106"/>
        <v/>
      </c>
      <c r="H1099" s="119" t="str">
        <f t="shared" si="107"/>
        <v/>
      </c>
      <c r="I1099" s="122" t="str">
        <f t="shared" si="108"/>
        <v/>
      </c>
    </row>
    <row r="1100" spans="2:9" ht="15.75" x14ac:dyDescent="0.25">
      <c r="B1100" s="117" t="str">
        <f t="shared" si="103"/>
        <v/>
      </c>
      <c r="C1100" s="118" t="str">
        <f t="shared" si="104"/>
        <v/>
      </c>
      <c r="D1100" s="119" t="str">
        <f t="shared" si="105"/>
        <v/>
      </c>
      <c r="E1100" s="120">
        <f>IFERROR(IF(I1099-D1100&lt;$E$13,0,IF(B1100=$E$15,$E$13,IF(B1100&lt;$E$15,0,IF(MOD(B1100-$E$15,$E$19)=0,$E$13,0)))),0)</f>
        <v>0</v>
      </c>
      <c r="F1100" s="121"/>
      <c r="G1100" s="119" t="str">
        <f t="shared" si="106"/>
        <v/>
      </c>
      <c r="H1100" s="119" t="str">
        <f t="shared" si="107"/>
        <v/>
      </c>
      <c r="I1100" s="122" t="str">
        <f t="shared" si="108"/>
        <v/>
      </c>
    </row>
    <row r="1101" spans="2:9" ht="15.75" x14ac:dyDescent="0.25">
      <c r="B1101" s="117" t="str">
        <f t="shared" si="103"/>
        <v/>
      </c>
      <c r="C1101" s="118" t="str">
        <f t="shared" si="104"/>
        <v/>
      </c>
      <c r="D1101" s="119" t="str">
        <f t="shared" si="105"/>
        <v/>
      </c>
      <c r="E1101" s="120">
        <f>IFERROR(IF(I1100-D1101&lt;$E$13,0,IF(B1101=$E$15,$E$13,IF(B1101&lt;$E$15,0,IF(MOD(B1101-$E$15,$E$19)=0,$E$13,0)))),0)</f>
        <v>0</v>
      </c>
      <c r="F1101" s="121"/>
      <c r="G1101" s="119" t="str">
        <f t="shared" si="106"/>
        <v/>
      </c>
      <c r="H1101" s="119" t="str">
        <f t="shared" si="107"/>
        <v/>
      </c>
      <c r="I1101" s="122" t="str">
        <f t="shared" si="108"/>
        <v/>
      </c>
    </row>
    <row r="1102" spans="2:9" ht="15.75" x14ac:dyDescent="0.25">
      <c r="B1102" s="117" t="str">
        <f t="shared" si="103"/>
        <v/>
      </c>
      <c r="C1102" s="118" t="str">
        <f t="shared" si="104"/>
        <v/>
      </c>
      <c r="D1102" s="119" t="str">
        <f t="shared" si="105"/>
        <v/>
      </c>
      <c r="E1102" s="120">
        <f>IFERROR(IF(I1101-D1102&lt;$E$13,0,IF(B1102=$E$15,$E$13,IF(B1102&lt;$E$15,0,IF(MOD(B1102-$E$15,$E$19)=0,$E$13,0)))),0)</f>
        <v>0</v>
      </c>
      <c r="F1102" s="121"/>
      <c r="G1102" s="119" t="str">
        <f t="shared" si="106"/>
        <v/>
      </c>
      <c r="H1102" s="119" t="str">
        <f t="shared" si="107"/>
        <v/>
      </c>
      <c r="I1102" s="122" t="str">
        <f t="shared" si="108"/>
        <v/>
      </c>
    </row>
    <row r="1103" spans="2:9" ht="15.75" x14ac:dyDescent="0.25">
      <c r="B1103" s="117" t="str">
        <f t="shared" si="103"/>
        <v/>
      </c>
      <c r="C1103" s="118" t="str">
        <f t="shared" si="104"/>
        <v/>
      </c>
      <c r="D1103" s="119" t="str">
        <f t="shared" si="105"/>
        <v/>
      </c>
      <c r="E1103" s="120">
        <f>IFERROR(IF(I1102-D1103&lt;$E$13,0,IF(B1103=$E$15,$E$13,IF(B1103&lt;$E$15,0,IF(MOD(B1103-$E$15,$E$19)=0,$E$13,0)))),0)</f>
        <v>0</v>
      </c>
      <c r="F1103" s="121"/>
      <c r="G1103" s="119" t="str">
        <f t="shared" si="106"/>
        <v/>
      </c>
      <c r="H1103" s="119" t="str">
        <f t="shared" si="107"/>
        <v/>
      </c>
      <c r="I1103" s="122" t="str">
        <f t="shared" si="108"/>
        <v/>
      </c>
    </row>
    <row r="1104" spans="2:9" ht="15.75" x14ac:dyDescent="0.25">
      <c r="B1104" s="117" t="str">
        <f t="shared" si="103"/>
        <v/>
      </c>
      <c r="C1104" s="118" t="str">
        <f t="shared" si="104"/>
        <v/>
      </c>
      <c r="D1104" s="119" t="str">
        <f t="shared" si="105"/>
        <v/>
      </c>
      <c r="E1104" s="120">
        <f>IFERROR(IF(I1103-D1104&lt;$E$13,0,IF(B1104=$E$15,$E$13,IF(B1104&lt;$E$15,0,IF(MOD(B1104-$E$15,$E$19)=0,$E$13,0)))),0)</f>
        <v>0</v>
      </c>
      <c r="F1104" s="121"/>
      <c r="G1104" s="119" t="str">
        <f t="shared" si="106"/>
        <v/>
      </c>
      <c r="H1104" s="119" t="str">
        <f t="shared" si="107"/>
        <v/>
      </c>
      <c r="I1104" s="122" t="str">
        <f t="shared" si="108"/>
        <v/>
      </c>
    </row>
    <row r="1105" spans="2:9" ht="15.75" x14ac:dyDescent="0.25">
      <c r="B1105" s="117" t="str">
        <f t="shared" si="103"/>
        <v/>
      </c>
      <c r="C1105" s="118" t="str">
        <f t="shared" si="104"/>
        <v/>
      </c>
      <c r="D1105" s="119" t="str">
        <f t="shared" si="105"/>
        <v/>
      </c>
      <c r="E1105" s="120">
        <f>IFERROR(IF(I1104-D1105&lt;$E$13,0,IF(B1105=$E$15,$E$13,IF(B1105&lt;$E$15,0,IF(MOD(B1105-$E$15,$E$19)=0,$E$13,0)))),0)</f>
        <v>0</v>
      </c>
      <c r="F1105" s="121"/>
      <c r="G1105" s="119" t="str">
        <f t="shared" si="106"/>
        <v/>
      </c>
      <c r="H1105" s="119" t="str">
        <f t="shared" si="107"/>
        <v/>
      </c>
      <c r="I1105" s="122" t="str">
        <f t="shared" si="108"/>
        <v/>
      </c>
    </row>
    <row r="1106" spans="2:9" ht="15.75" x14ac:dyDescent="0.25">
      <c r="B1106" s="117" t="str">
        <f t="shared" si="103"/>
        <v/>
      </c>
      <c r="C1106" s="118" t="str">
        <f t="shared" si="104"/>
        <v/>
      </c>
      <c r="D1106" s="119" t="str">
        <f t="shared" si="105"/>
        <v/>
      </c>
      <c r="E1106" s="120">
        <f>IFERROR(IF(I1105-D1106&lt;$E$13,0,IF(B1106=$E$15,$E$13,IF(B1106&lt;$E$15,0,IF(MOD(B1106-$E$15,$E$19)=0,$E$13,0)))),0)</f>
        <v>0</v>
      </c>
      <c r="F1106" s="121"/>
      <c r="G1106" s="119" t="str">
        <f t="shared" si="106"/>
        <v/>
      </c>
      <c r="H1106" s="119" t="str">
        <f t="shared" si="107"/>
        <v/>
      </c>
      <c r="I1106" s="122" t="str">
        <f t="shared" si="108"/>
        <v/>
      </c>
    </row>
    <row r="1107" spans="2:9" ht="15.75" x14ac:dyDescent="0.25">
      <c r="B1107" s="117" t="str">
        <f t="shared" si="103"/>
        <v/>
      </c>
      <c r="C1107" s="118" t="str">
        <f t="shared" si="104"/>
        <v/>
      </c>
      <c r="D1107" s="119" t="str">
        <f t="shared" si="105"/>
        <v/>
      </c>
      <c r="E1107" s="120">
        <f>IFERROR(IF(I1106-D1107&lt;$E$13,0,IF(B1107=$E$15,$E$13,IF(B1107&lt;$E$15,0,IF(MOD(B1107-$E$15,$E$19)=0,$E$13,0)))),0)</f>
        <v>0</v>
      </c>
      <c r="F1107" s="121"/>
      <c r="G1107" s="119" t="str">
        <f t="shared" si="106"/>
        <v/>
      </c>
      <c r="H1107" s="119" t="str">
        <f t="shared" si="107"/>
        <v/>
      </c>
      <c r="I1107" s="122" t="str">
        <f t="shared" si="108"/>
        <v/>
      </c>
    </row>
    <row r="1108" spans="2:9" ht="15.75" x14ac:dyDescent="0.25">
      <c r="B1108" s="117" t="str">
        <f t="shared" si="103"/>
        <v/>
      </c>
      <c r="C1108" s="118" t="str">
        <f t="shared" si="104"/>
        <v/>
      </c>
      <c r="D1108" s="119" t="str">
        <f t="shared" si="105"/>
        <v/>
      </c>
      <c r="E1108" s="120">
        <f>IFERROR(IF(I1107-D1108&lt;$E$13,0,IF(B1108=$E$15,$E$13,IF(B1108&lt;$E$15,0,IF(MOD(B1108-$E$15,$E$19)=0,$E$13,0)))),0)</f>
        <v>0</v>
      </c>
      <c r="F1108" s="121"/>
      <c r="G1108" s="119" t="str">
        <f t="shared" si="106"/>
        <v/>
      </c>
      <c r="H1108" s="119" t="str">
        <f t="shared" si="107"/>
        <v/>
      </c>
      <c r="I1108" s="122" t="str">
        <f t="shared" si="108"/>
        <v/>
      </c>
    </row>
    <row r="1109" spans="2:9" ht="15.75" x14ac:dyDescent="0.25">
      <c r="B1109" s="117" t="str">
        <f t="shared" si="103"/>
        <v/>
      </c>
      <c r="C1109" s="118" t="str">
        <f t="shared" si="104"/>
        <v/>
      </c>
      <c r="D1109" s="119" t="str">
        <f t="shared" si="105"/>
        <v/>
      </c>
      <c r="E1109" s="120">
        <f>IFERROR(IF(I1108-D1109&lt;$E$13,0,IF(B1109=$E$15,$E$13,IF(B1109&lt;$E$15,0,IF(MOD(B1109-$E$15,$E$19)=0,$E$13,0)))),0)</f>
        <v>0</v>
      </c>
      <c r="F1109" s="121"/>
      <c r="G1109" s="119" t="str">
        <f t="shared" si="106"/>
        <v/>
      </c>
      <c r="H1109" s="119" t="str">
        <f t="shared" si="107"/>
        <v/>
      </c>
      <c r="I1109" s="122" t="str">
        <f t="shared" si="108"/>
        <v/>
      </c>
    </row>
    <row r="1110" spans="2:9" ht="15.75" x14ac:dyDescent="0.25">
      <c r="B1110" s="117" t="str">
        <f t="shared" si="103"/>
        <v/>
      </c>
      <c r="C1110" s="118" t="str">
        <f t="shared" si="104"/>
        <v/>
      </c>
      <c r="D1110" s="119" t="str">
        <f t="shared" si="105"/>
        <v/>
      </c>
      <c r="E1110" s="120">
        <f>IFERROR(IF(I1109-D1110&lt;$E$13,0,IF(B1110=$E$15,$E$13,IF(B1110&lt;$E$15,0,IF(MOD(B1110-$E$15,$E$19)=0,$E$13,0)))),0)</f>
        <v>0</v>
      </c>
      <c r="F1110" s="121"/>
      <c r="G1110" s="119" t="str">
        <f t="shared" si="106"/>
        <v/>
      </c>
      <c r="H1110" s="119" t="str">
        <f t="shared" si="107"/>
        <v/>
      </c>
      <c r="I1110" s="122" t="str">
        <f t="shared" si="108"/>
        <v/>
      </c>
    </row>
    <row r="1111" spans="2:9" ht="15.75" x14ac:dyDescent="0.25">
      <c r="B1111" s="117" t="str">
        <f t="shared" si="103"/>
        <v/>
      </c>
      <c r="C1111" s="118" t="str">
        <f t="shared" si="104"/>
        <v/>
      </c>
      <c r="D1111" s="119" t="str">
        <f t="shared" si="105"/>
        <v/>
      </c>
      <c r="E1111" s="120">
        <f>IFERROR(IF(I1110-D1111&lt;$E$13,0,IF(B1111=$E$15,$E$13,IF(B1111&lt;$E$15,0,IF(MOD(B1111-$E$15,$E$19)=0,$E$13,0)))),0)</f>
        <v>0</v>
      </c>
      <c r="F1111" s="121"/>
      <c r="G1111" s="119" t="str">
        <f t="shared" si="106"/>
        <v/>
      </c>
      <c r="H1111" s="119" t="str">
        <f t="shared" si="107"/>
        <v/>
      </c>
      <c r="I1111" s="122" t="str">
        <f t="shared" si="108"/>
        <v/>
      </c>
    </row>
    <row r="1112" spans="2:9" ht="15.75" x14ac:dyDescent="0.25">
      <c r="B1112" s="117" t="str">
        <f t="shared" si="103"/>
        <v/>
      </c>
      <c r="C1112" s="118" t="str">
        <f t="shared" si="104"/>
        <v/>
      </c>
      <c r="D1112" s="119" t="str">
        <f t="shared" si="105"/>
        <v/>
      </c>
      <c r="E1112" s="120">
        <f>IFERROR(IF(I1111-D1112&lt;$E$13,0,IF(B1112=$E$15,$E$13,IF(B1112&lt;$E$15,0,IF(MOD(B1112-$E$15,$E$19)=0,$E$13,0)))),0)</f>
        <v>0</v>
      </c>
      <c r="F1112" s="121"/>
      <c r="G1112" s="119" t="str">
        <f t="shared" si="106"/>
        <v/>
      </c>
      <c r="H1112" s="119" t="str">
        <f t="shared" si="107"/>
        <v/>
      </c>
      <c r="I1112" s="122" t="str">
        <f t="shared" si="108"/>
        <v/>
      </c>
    </row>
    <row r="1113" spans="2:9" ht="15.75" x14ac:dyDescent="0.25">
      <c r="B1113" s="117" t="str">
        <f t="shared" si="103"/>
        <v/>
      </c>
      <c r="C1113" s="118" t="str">
        <f t="shared" si="104"/>
        <v/>
      </c>
      <c r="D1113" s="119" t="str">
        <f t="shared" si="105"/>
        <v/>
      </c>
      <c r="E1113" s="120">
        <f>IFERROR(IF(I1112-D1113&lt;$E$13,0,IF(B1113=$E$15,$E$13,IF(B1113&lt;$E$15,0,IF(MOD(B1113-$E$15,$E$19)=0,$E$13,0)))),0)</f>
        <v>0</v>
      </c>
      <c r="F1113" s="121"/>
      <c r="G1113" s="119" t="str">
        <f t="shared" si="106"/>
        <v/>
      </c>
      <c r="H1113" s="119" t="str">
        <f t="shared" si="107"/>
        <v/>
      </c>
      <c r="I1113" s="122" t="str">
        <f t="shared" si="108"/>
        <v/>
      </c>
    </row>
    <row r="1114" spans="2:9" ht="15.75" x14ac:dyDescent="0.25">
      <c r="B1114" s="117" t="str">
        <f t="shared" si="103"/>
        <v/>
      </c>
      <c r="C1114" s="118" t="str">
        <f t="shared" si="104"/>
        <v/>
      </c>
      <c r="D1114" s="119" t="str">
        <f t="shared" si="105"/>
        <v/>
      </c>
      <c r="E1114" s="120">
        <f>IFERROR(IF(I1113-D1114&lt;$E$13,0,IF(B1114=$E$15,$E$13,IF(B1114&lt;$E$15,0,IF(MOD(B1114-$E$15,$E$19)=0,$E$13,0)))),0)</f>
        <v>0</v>
      </c>
      <c r="F1114" s="121"/>
      <c r="G1114" s="119" t="str">
        <f t="shared" si="106"/>
        <v/>
      </c>
      <c r="H1114" s="119" t="str">
        <f t="shared" si="107"/>
        <v/>
      </c>
      <c r="I1114" s="122" t="str">
        <f t="shared" si="108"/>
        <v/>
      </c>
    </row>
    <row r="1115" spans="2:9" ht="15.75" x14ac:dyDescent="0.25">
      <c r="B1115" s="117" t="str">
        <f t="shared" si="103"/>
        <v/>
      </c>
      <c r="C1115" s="118" t="str">
        <f t="shared" si="104"/>
        <v/>
      </c>
      <c r="D1115" s="119" t="str">
        <f t="shared" si="105"/>
        <v/>
      </c>
      <c r="E1115" s="120">
        <f>IFERROR(IF(I1114-D1115&lt;$E$13,0,IF(B1115=$E$15,$E$13,IF(B1115&lt;$E$15,0,IF(MOD(B1115-$E$15,$E$19)=0,$E$13,0)))),0)</f>
        <v>0</v>
      </c>
      <c r="F1115" s="121"/>
      <c r="G1115" s="119" t="str">
        <f t="shared" si="106"/>
        <v/>
      </c>
      <c r="H1115" s="119" t="str">
        <f t="shared" si="107"/>
        <v/>
      </c>
      <c r="I1115" s="122" t="str">
        <f t="shared" si="108"/>
        <v/>
      </c>
    </row>
    <row r="1116" spans="2:9" ht="15.75" x14ac:dyDescent="0.25">
      <c r="B1116" s="117" t="str">
        <f t="shared" si="103"/>
        <v/>
      </c>
      <c r="C1116" s="118" t="str">
        <f t="shared" si="104"/>
        <v/>
      </c>
      <c r="D1116" s="119" t="str">
        <f t="shared" si="105"/>
        <v/>
      </c>
      <c r="E1116" s="120">
        <f>IFERROR(IF(I1115-D1116&lt;$E$13,0,IF(B1116=$E$15,$E$13,IF(B1116&lt;$E$15,0,IF(MOD(B1116-$E$15,$E$19)=0,$E$13,0)))),0)</f>
        <v>0</v>
      </c>
      <c r="F1116" s="121"/>
      <c r="G1116" s="119" t="str">
        <f t="shared" si="106"/>
        <v/>
      </c>
      <c r="H1116" s="119" t="str">
        <f t="shared" si="107"/>
        <v/>
      </c>
      <c r="I1116" s="122" t="str">
        <f t="shared" si="108"/>
        <v/>
      </c>
    </row>
    <row r="1117" spans="2:9" ht="15.75" x14ac:dyDescent="0.25">
      <c r="B1117" s="117" t="str">
        <f t="shared" si="103"/>
        <v/>
      </c>
      <c r="C1117" s="118" t="str">
        <f t="shared" si="104"/>
        <v/>
      </c>
      <c r="D1117" s="119" t="str">
        <f t="shared" si="105"/>
        <v/>
      </c>
      <c r="E1117" s="120">
        <f>IFERROR(IF(I1116-D1117&lt;$E$13,0,IF(B1117=$E$15,$E$13,IF(B1117&lt;$E$15,0,IF(MOD(B1117-$E$15,$E$19)=0,$E$13,0)))),0)</f>
        <v>0</v>
      </c>
      <c r="F1117" s="121"/>
      <c r="G1117" s="119" t="str">
        <f t="shared" si="106"/>
        <v/>
      </c>
      <c r="H1117" s="119" t="str">
        <f t="shared" si="107"/>
        <v/>
      </c>
      <c r="I1117" s="122" t="str">
        <f t="shared" si="108"/>
        <v/>
      </c>
    </row>
    <row r="1118" spans="2:9" ht="15.75" x14ac:dyDescent="0.25">
      <c r="B1118" s="117" t="str">
        <f t="shared" si="103"/>
        <v/>
      </c>
      <c r="C1118" s="118" t="str">
        <f t="shared" si="104"/>
        <v/>
      </c>
      <c r="D1118" s="119" t="str">
        <f t="shared" si="105"/>
        <v/>
      </c>
      <c r="E1118" s="120">
        <f>IFERROR(IF(I1117-D1118&lt;$E$13,0,IF(B1118=$E$15,$E$13,IF(B1118&lt;$E$15,0,IF(MOD(B1118-$E$15,$E$19)=0,$E$13,0)))),0)</f>
        <v>0</v>
      </c>
      <c r="F1118" s="121"/>
      <c r="G1118" s="119" t="str">
        <f t="shared" si="106"/>
        <v/>
      </c>
      <c r="H1118" s="119" t="str">
        <f t="shared" si="107"/>
        <v/>
      </c>
      <c r="I1118" s="122" t="str">
        <f t="shared" si="108"/>
        <v/>
      </c>
    </row>
    <row r="1119" spans="2:9" ht="15.75" x14ac:dyDescent="0.25">
      <c r="B1119" s="117" t="str">
        <f t="shared" si="103"/>
        <v/>
      </c>
      <c r="C1119" s="118" t="str">
        <f t="shared" si="104"/>
        <v/>
      </c>
      <c r="D1119" s="119" t="str">
        <f t="shared" si="105"/>
        <v/>
      </c>
      <c r="E1119" s="120">
        <f>IFERROR(IF(I1118-D1119&lt;$E$13,0,IF(B1119=$E$15,$E$13,IF(B1119&lt;$E$15,0,IF(MOD(B1119-$E$15,$E$19)=0,$E$13,0)))),0)</f>
        <v>0</v>
      </c>
      <c r="F1119" s="121"/>
      <c r="G1119" s="119" t="str">
        <f t="shared" si="106"/>
        <v/>
      </c>
      <c r="H1119" s="119" t="str">
        <f t="shared" si="107"/>
        <v/>
      </c>
      <c r="I1119" s="122" t="str">
        <f t="shared" si="108"/>
        <v/>
      </c>
    </row>
    <row r="1120" spans="2:9" ht="15.75" x14ac:dyDescent="0.25">
      <c r="B1120" s="117" t="str">
        <f t="shared" si="103"/>
        <v/>
      </c>
      <c r="C1120" s="118" t="str">
        <f t="shared" si="104"/>
        <v/>
      </c>
      <c r="D1120" s="119" t="str">
        <f t="shared" si="105"/>
        <v/>
      </c>
      <c r="E1120" s="120">
        <f>IFERROR(IF(I1119-D1120&lt;$E$13,0,IF(B1120=$E$15,$E$13,IF(B1120&lt;$E$15,0,IF(MOD(B1120-$E$15,$E$19)=0,$E$13,0)))),0)</f>
        <v>0</v>
      </c>
      <c r="F1120" s="121"/>
      <c r="G1120" s="119" t="str">
        <f t="shared" si="106"/>
        <v/>
      </c>
      <c r="H1120" s="119" t="str">
        <f t="shared" si="107"/>
        <v/>
      </c>
      <c r="I1120" s="122" t="str">
        <f t="shared" si="108"/>
        <v/>
      </c>
    </row>
    <row r="1121" spans="2:9" ht="15.75" x14ac:dyDescent="0.25">
      <c r="B1121" s="117" t="str">
        <f t="shared" si="103"/>
        <v/>
      </c>
      <c r="C1121" s="118" t="str">
        <f t="shared" si="104"/>
        <v/>
      </c>
      <c r="D1121" s="119" t="str">
        <f t="shared" si="105"/>
        <v/>
      </c>
      <c r="E1121" s="120">
        <f>IFERROR(IF(I1120-D1121&lt;$E$13,0,IF(B1121=$E$15,$E$13,IF(B1121&lt;$E$15,0,IF(MOD(B1121-$E$15,$E$19)=0,$E$13,0)))),0)</f>
        <v>0</v>
      </c>
      <c r="F1121" s="121"/>
      <c r="G1121" s="119" t="str">
        <f t="shared" si="106"/>
        <v/>
      </c>
      <c r="H1121" s="119" t="str">
        <f t="shared" si="107"/>
        <v/>
      </c>
      <c r="I1121" s="122" t="str">
        <f t="shared" si="108"/>
        <v/>
      </c>
    </row>
    <row r="1122" spans="2:9" ht="15.75" x14ac:dyDescent="0.25">
      <c r="B1122" s="117" t="str">
        <f t="shared" si="103"/>
        <v/>
      </c>
      <c r="C1122" s="118" t="str">
        <f t="shared" si="104"/>
        <v/>
      </c>
      <c r="D1122" s="119" t="str">
        <f t="shared" si="105"/>
        <v/>
      </c>
      <c r="E1122" s="120">
        <f>IFERROR(IF(I1121-D1122&lt;$E$13,0,IF(B1122=$E$15,$E$13,IF(B1122&lt;$E$15,0,IF(MOD(B1122-$E$15,$E$19)=0,$E$13,0)))),0)</f>
        <v>0</v>
      </c>
      <c r="F1122" s="121"/>
      <c r="G1122" s="119" t="str">
        <f t="shared" si="106"/>
        <v/>
      </c>
      <c r="H1122" s="119" t="str">
        <f t="shared" si="107"/>
        <v/>
      </c>
      <c r="I1122" s="122" t="str">
        <f t="shared" si="108"/>
        <v/>
      </c>
    </row>
    <row r="1123" spans="2:9" ht="15.75" x14ac:dyDescent="0.25">
      <c r="B1123" s="117" t="str">
        <f t="shared" si="103"/>
        <v/>
      </c>
      <c r="C1123" s="118" t="str">
        <f t="shared" si="104"/>
        <v/>
      </c>
      <c r="D1123" s="119" t="str">
        <f t="shared" si="105"/>
        <v/>
      </c>
      <c r="E1123" s="120">
        <f>IFERROR(IF(I1122-D1123&lt;$E$13,0,IF(B1123=$E$15,$E$13,IF(B1123&lt;$E$15,0,IF(MOD(B1123-$E$15,$E$19)=0,$E$13,0)))),0)</f>
        <v>0</v>
      </c>
      <c r="F1123" s="121"/>
      <c r="G1123" s="119" t="str">
        <f t="shared" si="106"/>
        <v/>
      </c>
      <c r="H1123" s="119" t="str">
        <f t="shared" si="107"/>
        <v/>
      </c>
      <c r="I1123" s="122" t="str">
        <f t="shared" si="108"/>
        <v/>
      </c>
    </row>
    <row r="1124" spans="2:9" ht="15.75" x14ac:dyDescent="0.25">
      <c r="B1124" s="117" t="str">
        <f t="shared" si="103"/>
        <v/>
      </c>
      <c r="C1124" s="118" t="str">
        <f t="shared" si="104"/>
        <v/>
      </c>
      <c r="D1124" s="119" t="str">
        <f t="shared" si="105"/>
        <v/>
      </c>
      <c r="E1124" s="120">
        <f>IFERROR(IF(I1123-D1124&lt;$E$13,0,IF(B1124=$E$15,$E$13,IF(B1124&lt;$E$15,0,IF(MOD(B1124-$E$15,$E$19)=0,$E$13,0)))),0)</f>
        <v>0</v>
      </c>
      <c r="F1124" s="121"/>
      <c r="G1124" s="119" t="str">
        <f t="shared" si="106"/>
        <v/>
      </c>
      <c r="H1124" s="119" t="str">
        <f t="shared" si="107"/>
        <v/>
      </c>
      <c r="I1124" s="122" t="str">
        <f t="shared" si="108"/>
        <v/>
      </c>
    </row>
    <row r="1125" spans="2:9" ht="15.75" x14ac:dyDescent="0.25">
      <c r="B1125" s="117" t="str">
        <f t="shared" si="103"/>
        <v/>
      </c>
      <c r="C1125" s="118" t="str">
        <f t="shared" si="104"/>
        <v/>
      </c>
      <c r="D1125" s="119" t="str">
        <f t="shared" si="105"/>
        <v/>
      </c>
      <c r="E1125" s="120">
        <f>IFERROR(IF(I1124-D1125&lt;$E$13,0,IF(B1125=$E$15,$E$13,IF(B1125&lt;$E$15,0,IF(MOD(B1125-$E$15,$E$19)=0,$E$13,0)))),0)</f>
        <v>0</v>
      </c>
      <c r="F1125" s="121"/>
      <c r="G1125" s="119" t="str">
        <f t="shared" si="106"/>
        <v/>
      </c>
      <c r="H1125" s="119" t="str">
        <f t="shared" si="107"/>
        <v/>
      </c>
      <c r="I1125" s="122" t="str">
        <f t="shared" si="108"/>
        <v/>
      </c>
    </row>
    <row r="1126" spans="2:9" ht="15.75" x14ac:dyDescent="0.25">
      <c r="B1126" s="117" t="str">
        <f t="shared" si="103"/>
        <v/>
      </c>
      <c r="C1126" s="118" t="str">
        <f t="shared" si="104"/>
        <v/>
      </c>
      <c r="D1126" s="119" t="str">
        <f t="shared" si="105"/>
        <v/>
      </c>
      <c r="E1126" s="120">
        <f>IFERROR(IF(I1125-D1126&lt;$E$13,0,IF(B1126=$E$15,$E$13,IF(B1126&lt;$E$15,0,IF(MOD(B1126-$E$15,$E$19)=0,$E$13,0)))),0)</f>
        <v>0</v>
      </c>
      <c r="F1126" s="121"/>
      <c r="G1126" s="119" t="str">
        <f t="shared" si="106"/>
        <v/>
      </c>
      <c r="H1126" s="119" t="str">
        <f t="shared" si="107"/>
        <v/>
      </c>
      <c r="I1126" s="122" t="str">
        <f t="shared" si="108"/>
        <v/>
      </c>
    </row>
    <row r="1127" spans="2:9" ht="15.75" x14ac:dyDescent="0.25">
      <c r="B1127" s="117" t="str">
        <f t="shared" si="103"/>
        <v/>
      </c>
      <c r="C1127" s="118" t="str">
        <f t="shared" si="104"/>
        <v/>
      </c>
      <c r="D1127" s="119" t="str">
        <f t="shared" si="105"/>
        <v/>
      </c>
      <c r="E1127" s="120">
        <f>IFERROR(IF(I1126-D1127&lt;$E$13,0,IF(B1127=$E$15,$E$13,IF(B1127&lt;$E$15,0,IF(MOD(B1127-$E$15,$E$19)=0,$E$13,0)))),0)</f>
        <v>0</v>
      </c>
      <c r="F1127" s="121"/>
      <c r="G1127" s="119" t="str">
        <f t="shared" si="106"/>
        <v/>
      </c>
      <c r="H1127" s="119" t="str">
        <f t="shared" si="107"/>
        <v/>
      </c>
      <c r="I1127" s="122" t="str">
        <f t="shared" si="108"/>
        <v/>
      </c>
    </row>
    <row r="1128" spans="2:9" ht="15.75" x14ac:dyDescent="0.25">
      <c r="B1128" s="117" t="str">
        <f t="shared" si="103"/>
        <v/>
      </c>
      <c r="C1128" s="118" t="str">
        <f t="shared" si="104"/>
        <v/>
      </c>
      <c r="D1128" s="119" t="str">
        <f t="shared" si="105"/>
        <v/>
      </c>
      <c r="E1128" s="120">
        <f>IFERROR(IF(I1127-D1128&lt;$E$13,0,IF(B1128=$E$15,$E$13,IF(B1128&lt;$E$15,0,IF(MOD(B1128-$E$15,$E$19)=0,$E$13,0)))),0)</f>
        <v>0</v>
      </c>
      <c r="F1128" s="121"/>
      <c r="G1128" s="119" t="str">
        <f t="shared" si="106"/>
        <v/>
      </c>
      <c r="H1128" s="119" t="str">
        <f t="shared" si="107"/>
        <v/>
      </c>
      <c r="I1128" s="122" t="str">
        <f t="shared" si="108"/>
        <v/>
      </c>
    </row>
    <row r="1129" spans="2:9" ht="15.75" x14ac:dyDescent="0.25">
      <c r="B1129" s="117" t="str">
        <f t="shared" si="103"/>
        <v/>
      </c>
      <c r="C1129" s="118" t="str">
        <f t="shared" si="104"/>
        <v/>
      </c>
      <c r="D1129" s="119" t="str">
        <f t="shared" si="105"/>
        <v/>
      </c>
      <c r="E1129" s="120">
        <f>IFERROR(IF(I1128-D1129&lt;$E$13,0,IF(B1129=$E$15,$E$13,IF(B1129&lt;$E$15,0,IF(MOD(B1129-$E$15,$E$19)=0,$E$13,0)))),0)</f>
        <v>0</v>
      </c>
      <c r="F1129" s="121"/>
      <c r="G1129" s="119" t="str">
        <f t="shared" si="106"/>
        <v/>
      </c>
      <c r="H1129" s="119" t="str">
        <f t="shared" si="107"/>
        <v/>
      </c>
      <c r="I1129" s="122" t="str">
        <f t="shared" si="108"/>
        <v/>
      </c>
    </row>
    <row r="1130" spans="2:9" ht="15.75" x14ac:dyDescent="0.25">
      <c r="B1130" s="117" t="str">
        <f t="shared" ref="B1130:B1193" si="109">IFERROR(IF(I1129&lt;=0,"",B1129+1),"")</f>
        <v/>
      </c>
      <c r="C1130" s="118" t="str">
        <f t="shared" ref="C1130:C1193" si="110">IF(B1130="","",IF(OR(payment_frequency="Weekly",payment_frequency="Bi-weekly",payment_frequency="Semi-monthly"),first_payment_date+B1130*VLOOKUP(payment_frequency,periodic_table,2,0),EDATE(first_payment_date,B1130*VLOOKUP(payment_frequency,periodic_table,2,0))))</f>
        <v/>
      </c>
      <c r="D1130" s="119" t="str">
        <f t="shared" ref="D1130:D1193" si="111">IF(B1130="","",IF(I1129&lt;payment,I1129*(1+rate),payment))</f>
        <v/>
      </c>
      <c r="E1130" s="120">
        <f>IFERROR(IF(I1129-D1130&lt;$E$13,0,IF(B1130=$E$15,$E$13,IF(B1130&lt;$E$15,0,IF(MOD(B1130-$E$15,$E$19)=0,$E$13,0)))),0)</f>
        <v>0</v>
      </c>
      <c r="F1130" s="121"/>
      <c r="G1130" s="119" t="str">
        <f t="shared" ref="G1130:G1193" si="112">IF(AND(payment_type=1,B1130=1),0,IF(B1130="","",I1129*rate))</f>
        <v/>
      </c>
      <c r="H1130" s="119" t="str">
        <f t="shared" ref="H1130:H1193" si="113">IF(B1130="","",D1130-G1130+E1130+F1130)</f>
        <v/>
      </c>
      <c r="I1130" s="122" t="str">
        <f t="shared" ref="I1130:I1193" si="114">IFERROR(IF(H1130&lt;=0,"",I1129-H1130),"")</f>
        <v/>
      </c>
    </row>
    <row r="1131" spans="2:9" ht="15.75" x14ac:dyDescent="0.25">
      <c r="B1131" s="117" t="str">
        <f t="shared" si="109"/>
        <v/>
      </c>
      <c r="C1131" s="118" t="str">
        <f t="shared" si="110"/>
        <v/>
      </c>
      <c r="D1131" s="119" t="str">
        <f t="shared" si="111"/>
        <v/>
      </c>
      <c r="E1131" s="120">
        <f>IFERROR(IF(I1130-D1131&lt;$E$13,0,IF(B1131=$E$15,$E$13,IF(B1131&lt;$E$15,0,IF(MOD(B1131-$E$15,$E$19)=0,$E$13,0)))),0)</f>
        <v>0</v>
      </c>
      <c r="F1131" s="121"/>
      <c r="G1131" s="119" t="str">
        <f t="shared" si="112"/>
        <v/>
      </c>
      <c r="H1131" s="119" t="str">
        <f t="shared" si="113"/>
        <v/>
      </c>
      <c r="I1131" s="122" t="str">
        <f t="shared" si="114"/>
        <v/>
      </c>
    </row>
    <row r="1132" spans="2:9" ht="15.75" x14ac:dyDescent="0.25">
      <c r="B1132" s="117" t="str">
        <f t="shared" si="109"/>
        <v/>
      </c>
      <c r="C1132" s="118" t="str">
        <f t="shared" si="110"/>
        <v/>
      </c>
      <c r="D1132" s="119" t="str">
        <f t="shared" si="111"/>
        <v/>
      </c>
      <c r="E1132" s="120">
        <f>IFERROR(IF(I1131-D1132&lt;$E$13,0,IF(B1132=$E$15,$E$13,IF(B1132&lt;$E$15,0,IF(MOD(B1132-$E$15,$E$19)=0,$E$13,0)))),0)</f>
        <v>0</v>
      </c>
      <c r="F1132" s="121"/>
      <c r="G1132" s="119" t="str">
        <f t="shared" si="112"/>
        <v/>
      </c>
      <c r="H1132" s="119" t="str">
        <f t="shared" si="113"/>
        <v/>
      </c>
      <c r="I1132" s="122" t="str">
        <f t="shared" si="114"/>
        <v/>
      </c>
    </row>
    <row r="1133" spans="2:9" ht="15.75" x14ac:dyDescent="0.25">
      <c r="B1133" s="117" t="str">
        <f t="shared" si="109"/>
        <v/>
      </c>
      <c r="C1133" s="118" t="str">
        <f t="shared" si="110"/>
        <v/>
      </c>
      <c r="D1133" s="119" t="str">
        <f t="shared" si="111"/>
        <v/>
      </c>
      <c r="E1133" s="120">
        <f>IFERROR(IF(I1132-D1133&lt;$E$13,0,IF(B1133=$E$15,$E$13,IF(B1133&lt;$E$15,0,IF(MOD(B1133-$E$15,$E$19)=0,$E$13,0)))),0)</f>
        <v>0</v>
      </c>
      <c r="F1133" s="121"/>
      <c r="G1133" s="119" t="str">
        <f t="shared" si="112"/>
        <v/>
      </c>
      <c r="H1133" s="119" t="str">
        <f t="shared" si="113"/>
        <v/>
      </c>
      <c r="I1133" s="122" t="str">
        <f t="shared" si="114"/>
        <v/>
      </c>
    </row>
    <row r="1134" spans="2:9" ht="15.75" x14ac:dyDescent="0.25">
      <c r="B1134" s="117" t="str">
        <f t="shared" si="109"/>
        <v/>
      </c>
      <c r="C1134" s="118" t="str">
        <f t="shared" si="110"/>
        <v/>
      </c>
      <c r="D1134" s="119" t="str">
        <f t="shared" si="111"/>
        <v/>
      </c>
      <c r="E1134" s="120">
        <f>IFERROR(IF(I1133-D1134&lt;$E$13,0,IF(B1134=$E$15,$E$13,IF(B1134&lt;$E$15,0,IF(MOD(B1134-$E$15,$E$19)=0,$E$13,0)))),0)</f>
        <v>0</v>
      </c>
      <c r="F1134" s="121"/>
      <c r="G1134" s="119" t="str">
        <f t="shared" si="112"/>
        <v/>
      </c>
      <c r="H1134" s="119" t="str">
        <f t="shared" si="113"/>
        <v/>
      </c>
      <c r="I1134" s="122" t="str">
        <f t="shared" si="114"/>
        <v/>
      </c>
    </row>
    <row r="1135" spans="2:9" ht="15.75" x14ac:dyDescent="0.25">
      <c r="B1135" s="117" t="str">
        <f t="shared" si="109"/>
        <v/>
      </c>
      <c r="C1135" s="118" t="str">
        <f t="shared" si="110"/>
        <v/>
      </c>
      <c r="D1135" s="119" t="str">
        <f t="shared" si="111"/>
        <v/>
      </c>
      <c r="E1135" s="120">
        <f>IFERROR(IF(I1134-D1135&lt;$E$13,0,IF(B1135=$E$15,$E$13,IF(B1135&lt;$E$15,0,IF(MOD(B1135-$E$15,$E$19)=0,$E$13,0)))),0)</f>
        <v>0</v>
      </c>
      <c r="F1135" s="121"/>
      <c r="G1135" s="119" t="str">
        <f t="shared" si="112"/>
        <v/>
      </c>
      <c r="H1135" s="119" t="str">
        <f t="shared" si="113"/>
        <v/>
      </c>
      <c r="I1135" s="122" t="str">
        <f t="shared" si="114"/>
        <v/>
      </c>
    </row>
    <row r="1136" spans="2:9" ht="15.75" x14ac:dyDescent="0.25">
      <c r="B1136" s="117" t="str">
        <f t="shared" si="109"/>
        <v/>
      </c>
      <c r="C1136" s="118" t="str">
        <f t="shared" si="110"/>
        <v/>
      </c>
      <c r="D1136" s="119" t="str">
        <f t="shared" si="111"/>
        <v/>
      </c>
      <c r="E1136" s="120">
        <f>IFERROR(IF(I1135-D1136&lt;$E$13,0,IF(B1136=$E$15,$E$13,IF(B1136&lt;$E$15,0,IF(MOD(B1136-$E$15,$E$19)=0,$E$13,0)))),0)</f>
        <v>0</v>
      </c>
      <c r="F1136" s="121"/>
      <c r="G1136" s="119" t="str">
        <f t="shared" si="112"/>
        <v/>
      </c>
      <c r="H1136" s="119" t="str">
        <f t="shared" si="113"/>
        <v/>
      </c>
      <c r="I1136" s="122" t="str">
        <f t="shared" si="114"/>
        <v/>
      </c>
    </row>
    <row r="1137" spans="2:9" ht="15.75" x14ac:dyDescent="0.25">
      <c r="B1137" s="117" t="str">
        <f t="shared" si="109"/>
        <v/>
      </c>
      <c r="C1137" s="118" t="str">
        <f t="shared" si="110"/>
        <v/>
      </c>
      <c r="D1137" s="119" t="str">
        <f t="shared" si="111"/>
        <v/>
      </c>
      <c r="E1137" s="120">
        <f>IFERROR(IF(I1136-D1137&lt;$E$13,0,IF(B1137=$E$15,$E$13,IF(B1137&lt;$E$15,0,IF(MOD(B1137-$E$15,$E$19)=0,$E$13,0)))),0)</f>
        <v>0</v>
      </c>
      <c r="F1137" s="121"/>
      <c r="G1137" s="119" t="str">
        <f t="shared" si="112"/>
        <v/>
      </c>
      <c r="H1137" s="119" t="str">
        <f t="shared" si="113"/>
        <v/>
      </c>
      <c r="I1137" s="122" t="str">
        <f t="shared" si="114"/>
        <v/>
      </c>
    </row>
    <row r="1138" spans="2:9" ht="15.75" x14ac:dyDescent="0.25">
      <c r="B1138" s="117" t="str">
        <f t="shared" si="109"/>
        <v/>
      </c>
      <c r="C1138" s="118" t="str">
        <f t="shared" si="110"/>
        <v/>
      </c>
      <c r="D1138" s="119" t="str">
        <f t="shared" si="111"/>
        <v/>
      </c>
      <c r="E1138" s="120">
        <f>IFERROR(IF(I1137-D1138&lt;$E$13,0,IF(B1138=$E$15,$E$13,IF(B1138&lt;$E$15,0,IF(MOD(B1138-$E$15,$E$19)=0,$E$13,0)))),0)</f>
        <v>0</v>
      </c>
      <c r="F1138" s="121"/>
      <c r="G1138" s="119" t="str">
        <f t="shared" si="112"/>
        <v/>
      </c>
      <c r="H1138" s="119" t="str">
        <f t="shared" si="113"/>
        <v/>
      </c>
      <c r="I1138" s="122" t="str">
        <f t="shared" si="114"/>
        <v/>
      </c>
    </row>
    <row r="1139" spans="2:9" ht="15.75" x14ac:dyDescent="0.25">
      <c r="B1139" s="117" t="str">
        <f t="shared" si="109"/>
        <v/>
      </c>
      <c r="C1139" s="118" t="str">
        <f t="shared" si="110"/>
        <v/>
      </c>
      <c r="D1139" s="119" t="str">
        <f t="shared" si="111"/>
        <v/>
      </c>
      <c r="E1139" s="120">
        <f>IFERROR(IF(I1138-D1139&lt;$E$13,0,IF(B1139=$E$15,$E$13,IF(B1139&lt;$E$15,0,IF(MOD(B1139-$E$15,$E$19)=0,$E$13,0)))),0)</f>
        <v>0</v>
      </c>
      <c r="F1139" s="121"/>
      <c r="G1139" s="119" t="str">
        <f t="shared" si="112"/>
        <v/>
      </c>
      <c r="H1139" s="119" t="str">
        <f t="shared" si="113"/>
        <v/>
      </c>
      <c r="I1139" s="122" t="str">
        <f t="shared" si="114"/>
        <v/>
      </c>
    </row>
    <row r="1140" spans="2:9" ht="15.75" x14ac:dyDescent="0.25">
      <c r="B1140" s="117" t="str">
        <f t="shared" si="109"/>
        <v/>
      </c>
      <c r="C1140" s="118" t="str">
        <f t="shared" si="110"/>
        <v/>
      </c>
      <c r="D1140" s="119" t="str">
        <f t="shared" si="111"/>
        <v/>
      </c>
      <c r="E1140" s="120">
        <f>IFERROR(IF(I1139-D1140&lt;$E$13,0,IF(B1140=$E$15,$E$13,IF(B1140&lt;$E$15,0,IF(MOD(B1140-$E$15,$E$19)=0,$E$13,0)))),0)</f>
        <v>0</v>
      </c>
      <c r="F1140" s="121"/>
      <c r="G1140" s="119" t="str">
        <f t="shared" si="112"/>
        <v/>
      </c>
      <c r="H1140" s="119" t="str">
        <f t="shared" si="113"/>
        <v/>
      </c>
      <c r="I1140" s="122" t="str">
        <f t="shared" si="114"/>
        <v/>
      </c>
    </row>
    <row r="1141" spans="2:9" ht="15.75" x14ac:dyDescent="0.25">
      <c r="B1141" s="117" t="str">
        <f t="shared" si="109"/>
        <v/>
      </c>
      <c r="C1141" s="118" t="str">
        <f t="shared" si="110"/>
        <v/>
      </c>
      <c r="D1141" s="119" t="str">
        <f t="shared" si="111"/>
        <v/>
      </c>
      <c r="E1141" s="120">
        <f>IFERROR(IF(I1140-D1141&lt;$E$13,0,IF(B1141=$E$15,$E$13,IF(B1141&lt;$E$15,0,IF(MOD(B1141-$E$15,$E$19)=0,$E$13,0)))),0)</f>
        <v>0</v>
      </c>
      <c r="F1141" s="121"/>
      <c r="G1141" s="119" t="str">
        <f t="shared" si="112"/>
        <v/>
      </c>
      <c r="H1141" s="119" t="str">
        <f t="shared" si="113"/>
        <v/>
      </c>
      <c r="I1141" s="122" t="str">
        <f t="shared" si="114"/>
        <v/>
      </c>
    </row>
    <row r="1142" spans="2:9" ht="15.75" x14ac:dyDescent="0.25">
      <c r="B1142" s="117" t="str">
        <f t="shared" si="109"/>
        <v/>
      </c>
      <c r="C1142" s="118" t="str">
        <f t="shared" si="110"/>
        <v/>
      </c>
      <c r="D1142" s="119" t="str">
        <f t="shared" si="111"/>
        <v/>
      </c>
      <c r="E1142" s="120">
        <f>IFERROR(IF(I1141-D1142&lt;$E$13,0,IF(B1142=$E$15,$E$13,IF(B1142&lt;$E$15,0,IF(MOD(B1142-$E$15,$E$19)=0,$E$13,0)))),0)</f>
        <v>0</v>
      </c>
      <c r="F1142" s="121"/>
      <c r="G1142" s="119" t="str">
        <f t="shared" si="112"/>
        <v/>
      </c>
      <c r="H1142" s="119" t="str">
        <f t="shared" si="113"/>
        <v/>
      </c>
      <c r="I1142" s="122" t="str">
        <f t="shared" si="114"/>
        <v/>
      </c>
    </row>
    <row r="1143" spans="2:9" ht="15.75" x14ac:dyDescent="0.25">
      <c r="B1143" s="117" t="str">
        <f t="shared" si="109"/>
        <v/>
      </c>
      <c r="C1143" s="118" t="str">
        <f t="shared" si="110"/>
        <v/>
      </c>
      <c r="D1143" s="119" t="str">
        <f t="shared" si="111"/>
        <v/>
      </c>
      <c r="E1143" s="120">
        <f>IFERROR(IF(I1142-D1143&lt;$E$13,0,IF(B1143=$E$15,$E$13,IF(B1143&lt;$E$15,0,IF(MOD(B1143-$E$15,$E$19)=0,$E$13,0)))),0)</f>
        <v>0</v>
      </c>
      <c r="F1143" s="121"/>
      <c r="G1143" s="119" t="str">
        <f t="shared" si="112"/>
        <v/>
      </c>
      <c r="H1143" s="119" t="str">
        <f t="shared" si="113"/>
        <v/>
      </c>
      <c r="I1143" s="122" t="str">
        <f t="shared" si="114"/>
        <v/>
      </c>
    </row>
    <row r="1144" spans="2:9" ht="15.75" x14ac:dyDescent="0.25">
      <c r="B1144" s="117" t="str">
        <f t="shared" si="109"/>
        <v/>
      </c>
      <c r="C1144" s="118" t="str">
        <f t="shared" si="110"/>
        <v/>
      </c>
      <c r="D1144" s="119" t="str">
        <f t="shared" si="111"/>
        <v/>
      </c>
      <c r="E1144" s="120">
        <f>IFERROR(IF(I1143-D1144&lt;$E$13,0,IF(B1144=$E$15,$E$13,IF(B1144&lt;$E$15,0,IF(MOD(B1144-$E$15,$E$19)=0,$E$13,0)))),0)</f>
        <v>0</v>
      </c>
      <c r="F1144" s="121"/>
      <c r="G1144" s="119" t="str">
        <f t="shared" si="112"/>
        <v/>
      </c>
      <c r="H1144" s="119" t="str">
        <f t="shared" si="113"/>
        <v/>
      </c>
      <c r="I1144" s="122" t="str">
        <f t="shared" si="114"/>
        <v/>
      </c>
    </row>
    <row r="1145" spans="2:9" ht="15.75" x14ac:dyDescent="0.25">
      <c r="B1145" s="117" t="str">
        <f t="shared" si="109"/>
        <v/>
      </c>
      <c r="C1145" s="118" t="str">
        <f t="shared" si="110"/>
        <v/>
      </c>
      <c r="D1145" s="119" t="str">
        <f t="shared" si="111"/>
        <v/>
      </c>
      <c r="E1145" s="120">
        <f>IFERROR(IF(I1144-D1145&lt;$E$13,0,IF(B1145=$E$15,$E$13,IF(B1145&lt;$E$15,0,IF(MOD(B1145-$E$15,$E$19)=0,$E$13,0)))),0)</f>
        <v>0</v>
      </c>
      <c r="F1145" s="121"/>
      <c r="G1145" s="119" t="str">
        <f t="shared" si="112"/>
        <v/>
      </c>
      <c r="H1145" s="119" t="str">
        <f t="shared" si="113"/>
        <v/>
      </c>
      <c r="I1145" s="122" t="str">
        <f t="shared" si="114"/>
        <v/>
      </c>
    </row>
    <row r="1146" spans="2:9" ht="15.75" x14ac:dyDescent="0.25">
      <c r="B1146" s="117" t="str">
        <f t="shared" si="109"/>
        <v/>
      </c>
      <c r="C1146" s="118" t="str">
        <f t="shared" si="110"/>
        <v/>
      </c>
      <c r="D1146" s="119" t="str">
        <f t="shared" si="111"/>
        <v/>
      </c>
      <c r="E1146" s="120">
        <f>IFERROR(IF(I1145-D1146&lt;$E$13,0,IF(B1146=$E$15,$E$13,IF(B1146&lt;$E$15,0,IF(MOD(B1146-$E$15,$E$19)=0,$E$13,0)))),0)</f>
        <v>0</v>
      </c>
      <c r="F1146" s="121"/>
      <c r="G1146" s="119" t="str">
        <f t="shared" si="112"/>
        <v/>
      </c>
      <c r="H1146" s="119" t="str">
        <f t="shared" si="113"/>
        <v/>
      </c>
      <c r="I1146" s="122" t="str">
        <f t="shared" si="114"/>
        <v/>
      </c>
    </row>
    <row r="1147" spans="2:9" ht="15.75" x14ac:dyDescent="0.25">
      <c r="B1147" s="117" t="str">
        <f t="shared" si="109"/>
        <v/>
      </c>
      <c r="C1147" s="118" t="str">
        <f t="shared" si="110"/>
        <v/>
      </c>
      <c r="D1147" s="119" t="str">
        <f t="shared" si="111"/>
        <v/>
      </c>
      <c r="E1147" s="120">
        <f>IFERROR(IF(I1146-D1147&lt;$E$13,0,IF(B1147=$E$15,$E$13,IF(B1147&lt;$E$15,0,IF(MOD(B1147-$E$15,$E$19)=0,$E$13,0)))),0)</f>
        <v>0</v>
      </c>
      <c r="F1147" s="121"/>
      <c r="G1147" s="119" t="str">
        <f t="shared" si="112"/>
        <v/>
      </c>
      <c r="H1147" s="119" t="str">
        <f t="shared" si="113"/>
        <v/>
      </c>
      <c r="I1147" s="122" t="str">
        <f t="shared" si="114"/>
        <v/>
      </c>
    </row>
    <row r="1148" spans="2:9" ht="15.75" x14ac:dyDescent="0.25">
      <c r="B1148" s="117" t="str">
        <f t="shared" si="109"/>
        <v/>
      </c>
      <c r="C1148" s="118" t="str">
        <f t="shared" si="110"/>
        <v/>
      </c>
      <c r="D1148" s="119" t="str">
        <f t="shared" si="111"/>
        <v/>
      </c>
      <c r="E1148" s="120">
        <f>IFERROR(IF(I1147-D1148&lt;$E$13,0,IF(B1148=$E$15,$E$13,IF(B1148&lt;$E$15,0,IF(MOD(B1148-$E$15,$E$19)=0,$E$13,0)))),0)</f>
        <v>0</v>
      </c>
      <c r="F1148" s="121"/>
      <c r="G1148" s="119" t="str">
        <f t="shared" si="112"/>
        <v/>
      </c>
      <c r="H1148" s="119" t="str">
        <f t="shared" si="113"/>
        <v/>
      </c>
      <c r="I1148" s="122" t="str">
        <f t="shared" si="114"/>
        <v/>
      </c>
    </row>
    <row r="1149" spans="2:9" ht="15.75" x14ac:dyDescent="0.25">
      <c r="B1149" s="117" t="str">
        <f t="shared" si="109"/>
        <v/>
      </c>
      <c r="C1149" s="118" t="str">
        <f t="shared" si="110"/>
        <v/>
      </c>
      <c r="D1149" s="119" t="str">
        <f t="shared" si="111"/>
        <v/>
      </c>
      <c r="E1149" s="120">
        <f>IFERROR(IF(I1148-D1149&lt;$E$13,0,IF(B1149=$E$15,$E$13,IF(B1149&lt;$E$15,0,IF(MOD(B1149-$E$15,$E$19)=0,$E$13,0)))),0)</f>
        <v>0</v>
      </c>
      <c r="F1149" s="121"/>
      <c r="G1149" s="119" t="str">
        <f t="shared" si="112"/>
        <v/>
      </c>
      <c r="H1149" s="119" t="str">
        <f t="shared" si="113"/>
        <v/>
      </c>
      <c r="I1149" s="122" t="str">
        <f t="shared" si="114"/>
        <v/>
      </c>
    </row>
    <row r="1150" spans="2:9" ht="15.75" x14ac:dyDescent="0.25">
      <c r="B1150" s="117" t="str">
        <f t="shared" si="109"/>
        <v/>
      </c>
      <c r="C1150" s="118" t="str">
        <f t="shared" si="110"/>
        <v/>
      </c>
      <c r="D1150" s="119" t="str">
        <f t="shared" si="111"/>
        <v/>
      </c>
      <c r="E1150" s="120">
        <f>IFERROR(IF(I1149-D1150&lt;$E$13,0,IF(B1150=$E$15,$E$13,IF(B1150&lt;$E$15,0,IF(MOD(B1150-$E$15,$E$19)=0,$E$13,0)))),0)</f>
        <v>0</v>
      </c>
      <c r="F1150" s="121"/>
      <c r="G1150" s="119" t="str">
        <f t="shared" si="112"/>
        <v/>
      </c>
      <c r="H1150" s="119" t="str">
        <f t="shared" si="113"/>
        <v/>
      </c>
      <c r="I1150" s="122" t="str">
        <f t="shared" si="114"/>
        <v/>
      </c>
    </row>
    <row r="1151" spans="2:9" ht="15.75" x14ac:dyDescent="0.25">
      <c r="B1151" s="117" t="str">
        <f t="shared" si="109"/>
        <v/>
      </c>
      <c r="C1151" s="118" t="str">
        <f t="shared" si="110"/>
        <v/>
      </c>
      <c r="D1151" s="119" t="str">
        <f t="shared" si="111"/>
        <v/>
      </c>
      <c r="E1151" s="120">
        <f>IFERROR(IF(I1150-D1151&lt;$E$13,0,IF(B1151=$E$15,$E$13,IF(B1151&lt;$E$15,0,IF(MOD(B1151-$E$15,$E$19)=0,$E$13,0)))),0)</f>
        <v>0</v>
      </c>
      <c r="F1151" s="121"/>
      <c r="G1151" s="119" t="str">
        <f t="shared" si="112"/>
        <v/>
      </c>
      <c r="H1151" s="119" t="str">
        <f t="shared" si="113"/>
        <v/>
      </c>
      <c r="I1151" s="122" t="str">
        <f t="shared" si="114"/>
        <v/>
      </c>
    </row>
    <row r="1152" spans="2:9" ht="15.75" x14ac:dyDescent="0.25">
      <c r="B1152" s="117" t="str">
        <f t="shared" si="109"/>
        <v/>
      </c>
      <c r="C1152" s="118" t="str">
        <f t="shared" si="110"/>
        <v/>
      </c>
      <c r="D1152" s="119" t="str">
        <f t="shared" si="111"/>
        <v/>
      </c>
      <c r="E1152" s="120">
        <f>IFERROR(IF(I1151-D1152&lt;$E$13,0,IF(B1152=$E$15,$E$13,IF(B1152&lt;$E$15,0,IF(MOD(B1152-$E$15,$E$19)=0,$E$13,0)))),0)</f>
        <v>0</v>
      </c>
      <c r="F1152" s="121"/>
      <c r="G1152" s="119" t="str">
        <f t="shared" si="112"/>
        <v/>
      </c>
      <c r="H1152" s="119" t="str">
        <f t="shared" si="113"/>
        <v/>
      </c>
      <c r="I1152" s="122" t="str">
        <f t="shared" si="114"/>
        <v/>
      </c>
    </row>
    <row r="1153" spans="2:9" ht="15.75" x14ac:dyDescent="0.25">
      <c r="B1153" s="117" t="str">
        <f t="shared" si="109"/>
        <v/>
      </c>
      <c r="C1153" s="118" t="str">
        <f t="shared" si="110"/>
        <v/>
      </c>
      <c r="D1153" s="119" t="str">
        <f t="shared" si="111"/>
        <v/>
      </c>
      <c r="E1153" s="120">
        <f>IFERROR(IF(I1152-D1153&lt;$E$13,0,IF(B1153=$E$15,$E$13,IF(B1153&lt;$E$15,0,IF(MOD(B1153-$E$15,$E$19)=0,$E$13,0)))),0)</f>
        <v>0</v>
      </c>
      <c r="F1153" s="121"/>
      <c r="G1153" s="119" t="str">
        <f t="shared" si="112"/>
        <v/>
      </c>
      <c r="H1153" s="119" t="str">
        <f t="shared" si="113"/>
        <v/>
      </c>
      <c r="I1153" s="122" t="str">
        <f t="shared" si="114"/>
        <v/>
      </c>
    </row>
    <row r="1154" spans="2:9" ht="15.75" x14ac:dyDescent="0.25">
      <c r="B1154" s="117" t="str">
        <f t="shared" si="109"/>
        <v/>
      </c>
      <c r="C1154" s="118" t="str">
        <f t="shared" si="110"/>
        <v/>
      </c>
      <c r="D1154" s="119" t="str">
        <f t="shared" si="111"/>
        <v/>
      </c>
      <c r="E1154" s="120">
        <f>IFERROR(IF(I1153-D1154&lt;$E$13,0,IF(B1154=$E$15,$E$13,IF(B1154&lt;$E$15,0,IF(MOD(B1154-$E$15,$E$19)=0,$E$13,0)))),0)</f>
        <v>0</v>
      </c>
      <c r="F1154" s="121"/>
      <c r="G1154" s="119" t="str">
        <f t="shared" si="112"/>
        <v/>
      </c>
      <c r="H1154" s="119" t="str">
        <f t="shared" si="113"/>
        <v/>
      </c>
      <c r="I1154" s="122" t="str">
        <f t="shared" si="114"/>
        <v/>
      </c>
    </row>
    <row r="1155" spans="2:9" ht="15.75" x14ac:dyDescent="0.25">
      <c r="B1155" s="117" t="str">
        <f t="shared" si="109"/>
        <v/>
      </c>
      <c r="C1155" s="118" t="str">
        <f t="shared" si="110"/>
        <v/>
      </c>
      <c r="D1155" s="119" t="str">
        <f t="shared" si="111"/>
        <v/>
      </c>
      <c r="E1155" s="120">
        <f>IFERROR(IF(I1154-D1155&lt;$E$13,0,IF(B1155=$E$15,$E$13,IF(B1155&lt;$E$15,0,IF(MOD(B1155-$E$15,$E$19)=0,$E$13,0)))),0)</f>
        <v>0</v>
      </c>
      <c r="F1155" s="121"/>
      <c r="G1155" s="119" t="str">
        <f t="shared" si="112"/>
        <v/>
      </c>
      <c r="H1155" s="119" t="str">
        <f t="shared" si="113"/>
        <v/>
      </c>
      <c r="I1155" s="122" t="str">
        <f t="shared" si="114"/>
        <v/>
      </c>
    </row>
    <row r="1156" spans="2:9" ht="15.75" x14ac:dyDescent="0.25">
      <c r="B1156" s="117" t="str">
        <f t="shared" si="109"/>
        <v/>
      </c>
      <c r="C1156" s="118" t="str">
        <f t="shared" si="110"/>
        <v/>
      </c>
      <c r="D1156" s="119" t="str">
        <f t="shared" si="111"/>
        <v/>
      </c>
      <c r="E1156" s="120">
        <f>IFERROR(IF(I1155-D1156&lt;$E$13,0,IF(B1156=$E$15,$E$13,IF(B1156&lt;$E$15,0,IF(MOD(B1156-$E$15,$E$19)=0,$E$13,0)))),0)</f>
        <v>0</v>
      </c>
      <c r="F1156" s="121"/>
      <c r="G1156" s="119" t="str">
        <f t="shared" si="112"/>
        <v/>
      </c>
      <c r="H1156" s="119" t="str">
        <f t="shared" si="113"/>
        <v/>
      </c>
      <c r="I1156" s="122" t="str">
        <f t="shared" si="114"/>
        <v/>
      </c>
    </row>
    <row r="1157" spans="2:9" ht="15.75" x14ac:dyDescent="0.25">
      <c r="B1157" s="117" t="str">
        <f t="shared" si="109"/>
        <v/>
      </c>
      <c r="C1157" s="118" t="str">
        <f t="shared" si="110"/>
        <v/>
      </c>
      <c r="D1157" s="119" t="str">
        <f t="shared" si="111"/>
        <v/>
      </c>
      <c r="E1157" s="120">
        <f>IFERROR(IF(I1156-D1157&lt;$E$13,0,IF(B1157=$E$15,$E$13,IF(B1157&lt;$E$15,0,IF(MOD(B1157-$E$15,$E$19)=0,$E$13,0)))),0)</f>
        <v>0</v>
      </c>
      <c r="F1157" s="121"/>
      <c r="G1157" s="119" t="str">
        <f t="shared" si="112"/>
        <v/>
      </c>
      <c r="H1157" s="119" t="str">
        <f t="shared" si="113"/>
        <v/>
      </c>
      <c r="I1157" s="122" t="str">
        <f t="shared" si="114"/>
        <v/>
      </c>
    </row>
    <row r="1158" spans="2:9" ht="15.75" x14ac:dyDescent="0.25">
      <c r="B1158" s="117" t="str">
        <f t="shared" si="109"/>
        <v/>
      </c>
      <c r="C1158" s="118" t="str">
        <f t="shared" si="110"/>
        <v/>
      </c>
      <c r="D1158" s="119" t="str">
        <f t="shared" si="111"/>
        <v/>
      </c>
      <c r="E1158" s="120">
        <f>IFERROR(IF(I1157-D1158&lt;$E$13,0,IF(B1158=$E$15,$E$13,IF(B1158&lt;$E$15,0,IF(MOD(B1158-$E$15,$E$19)=0,$E$13,0)))),0)</f>
        <v>0</v>
      </c>
      <c r="F1158" s="121"/>
      <c r="G1158" s="119" t="str">
        <f t="shared" si="112"/>
        <v/>
      </c>
      <c r="H1158" s="119" t="str">
        <f t="shared" si="113"/>
        <v/>
      </c>
      <c r="I1158" s="122" t="str">
        <f t="shared" si="114"/>
        <v/>
      </c>
    </row>
    <row r="1159" spans="2:9" ht="15.75" x14ac:dyDescent="0.25">
      <c r="B1159" s="117" t="str">
        <f t="shared" si="109"/>
        <v/>
      </c>
      <c r="C1159" s="118" t="str">
        <f t="shared" si="110"/>
        <v/>
      </c>
      <c r="D1159" s="119" t="str">
        <f t="shared" si="111"/>
        <v/>
      </c>
      <c r="E1159" s="120">
        <f>IFERROR(IF(I1158-D1159&lt;$E$13,0,IF(B1159=$E$15,$E$13,IF(B1159&lt;$E$15,0,IF(MOD(B1159-$E$15,$E$19)=0,$E$13,0)))),0)</f>
        <v>0</v>
      </c>
      <c r="F1159" s="121"/>
      <c r="G1159" s="119" t="str">
        <f t="shared" si="112"/>
        <v/>
      </c>
      <c r="H1159" s="119" t="str">
        <f t="shared" si="113"/>
        <v/>
      </c>
      <c r="I1159" s="122" t="str">
        <f t="shared" si="114"/>
        <v/>
      </c>
    </row>
    <row r="1160" spans="2:9" ht="15.75" x14ac:dyDescent="0.25">
      <c r="B1160" s="117" t="str">
        <f t="shared" si="109"/>
        <v/>
      </c>
      <c r="C1160" s="118" t="str">
        <f t="shared" si="110"/>
        <v/>
      </c>
      <c r="D1160" s="119" t="str">
        <f t="shared" si="111"/>
        <v/>
      </c>
      <c r="E1160" s="120">
        <f>IFERROR(IF(I1159-D1160&lt;$E$13,0,IF(B1160=$E$15,$E$13,IF(B1160&lt;$E$15,0,IF(MOD(B1160-$E$15,$E$19)=0,$E$13,0)))),0)</f>
        <v>0</v>
      </c>
      <c r="F1160" s="121"/>
      <c r="G1160" s="119" t="str">
        <f t="shared" si="112"/>
        <v/>
      </c>
      <c r="H1160" s="119" t="str">
        <f t="shared" si="113"/>
        <v/>
      </c>
      <c r="I1160" s="122" t="str">
        <f t="shared" si="114"/>
        <v/>
      </c>
    </row>
    <row r="1161" spans="2:9" ht="15.75" x14ac:dyDescent="0.25">
      <c r="B1161" s="117" t="str">
        <f t="shared" si="109"/>
        <v/>
      </c>
      <c r="C1161" s="118" t="str">
        <f t="shared" si="110"/>
        <v/>
      </c>
      <c r="D1161" s="119" t="str">
        <f t="shared" si="111"/>
        <v/>
      </c>
      <c r="E1161" s="120">
        <f>IFERROR(IF(I1160-D1161&lt;$E$13,0,IF(B1161=$E$15,$E$13,IF(B1161&lt;$E$15,0,IF(MOD(B1161-$E$15,$E$19)=0,$E$13,0)))),0)</f>
        <v>0</v>
      </c>
      <c r="F1161" s="121"/>
      <c r="G1161" s="119" t="str">
        <f t="shared" si="112"/>
        <v/>
      </c>
      <c r="H1161" s="119" t="str">
        <f t="shared" si="113"/>
        <v/>
      </c>
      <c r="I1161" s="122" t="str">
        <f t="shared" si="114"/>
        <v/>
      </c>
    </row>
    <row r="1162" spans="2:9" ht="15.75" x14ac:dyDescent="0.25">
      <c r="B1162" s="117" t="str">
        <f t="shared" si="109"/>
        <v/>
      </c>
      <c r="C1162" s="118" t="str">
        <f t="shared" si="110"/>
        <v/>
      </c>
      <c r="D1162" s="119" t="str">
        <f t="shared" si="111"/>
        <v/>
      </c>
      <c r="E1162" s="120">
        <f>IFERROR(IF(I1161-D1162&lt;$E$13,0,IF(B1162=$E$15,$E$13,IF(B1162&lt;$E$15,0,IF(MOD(B1162-$E$15,$E$19)=0,$E$13,0)))),0)</f>
        <v>0</v>
      </c>
      <c r="F1162" s="121"/>
      <c r="G1162" s="119" t="str">
        <f t="shared" si="112"/>
        <v/>
      </c>
      <c r="H1162" s="119" t="str">
        <f t="shared" si="113"/>
        <v/>
      </c>
      <c r="I1162" s="122" t="str">
        <f t="shared" si="114"/>
        <v/>
      </c>
    </row>
    <row r="1163" spans="2:9" ht="15.75" x14ac:dyDescent="0.25">
      <c r="B1163" s="117" t="str">
        <f t="shared" si="109"/>
        <v/>
      </c>
      <c r="C1163" s="118" t="str">
        <f t="shared" si="110"/>
        <v/>
      </c>
      <c r="D1163" s="119" t="str">
        <f t="shared" si="111"/>
        <v/>
      </c>
      <c r="E1163" s="120">
        <f>IFERROR(IF(I1162-D1163&lt;$E$13,0,IF(B1163=$E$15,$E$13,IF(B1163&lt;$E$15,0,IF(MOD(B1163-$E$15,$E$19)=0,$E$13,0)))),0)</f>
        <v>0</v>
      </c>
      <c r="F1163" s="121"/>
      <c r="G1163" s="119" t="str">
        <f t="shared" si="112"/>
        <v/>
      </c>
      <c r="H1163" s="119" t="str">
        <f t="shared" si="113"/>
        <v/>
      </c>
      <c r="I1163" s="122" t="str">
        <f t="shared" si="114"/>
        <v/>
      </c>
    </row>
    <row r="1164" spans="2:9" ht="15.75" x14ac:dyDescent="0.25">
      <c r="B1164" s="117" t="str">
        <f t="shared" si="109"/>
        <v/>
      </c>
      <c r="C1164" s="118" t="str">
        <f t="shared" si="110"/>
        <v/>
      </c>
      <c r="D1164" s="119" t="str">
        <f t="shared" si="111"/>
        <v/>
      </c>
      <c r="E1164" s="120">
        <f>IFERROR(IF(I1163-D1164&lt;$E$13,0,IF(B1164=$E$15,$E$13,IF(B1164&lt;$E$15,0,IF(MOD(B1164-$E$15,$E$19)=0,$E$13,0)))),0)</f>
        <v>0</v>
      </c>
      <c r="F1164" s="121"/>
      <c r="G1164" s="119" t="str">
        <f t="shared" si="112"/>
        <v/>
      </c>
      <c r="H1164" s="119" t="str">
        <f t="shared" si="113"/>
        <v/>
      </c>
      <c r="I1164" s="122" t="str">
        <f t="shared" si="114"/>
        <v/>
      </c>
    </row>
    <row r="1165" spans="2:9" ht="15.75" x14ac:dyDescent="0.25">
      <c r="B1165" s="117" t="str">
        <f t="shared" si="109"/>
        <v/>
      </c>
      <c r="C1165" s="118" t="str">
        <f t="shared" si="110"/>
        <v/>
      </c>
      <c r="D1165" s="119" t="str">
        <f t="shared" si="111"/>
        <v/>
      </c>
      <c r="E1165" s="120">
        <f>IFERROR(IF(I1164-D1165&lt;$E$13,0,IF(B1165=$E$15,$E$13,IF(B1165&lt;$E$15,0,IF(MOD(B1165-$E$15,$E$19)=0,$E$13,0)))),0)</f>
        <v>0</v>
      </c>
      <c r="F1165" s="121"/>
      <c r="G1165" s="119" t="str">
        <f t="shared" si="112"/>
        <v/>
      </c>
      <c r="H1165" s="119" t="str">
        <f t="shared" si="113"/>
        <v/>
      </c>
      <c r="I1165" s="122" t="str">
        <f t="shared" si="114"/>
        <v/>
      </c>
    </row>
    <row r="1166" spans="2:9" ht="15.75" x14ac:dyDescent="0.25">
      <c r="B1166" s="117" t="str">
        <f t="shared" si="109"/>
        <v/>
      </c>
      <c r="C1166" s="118" t="str">
        <f t="shared" si="110"/>
        <v/>
      </c>
      <c r="D1166" s="119" t="str">
        <f t="shared" si="111"/>
        <v/>
      </c>
      <c r="E1166" s="120">
        <f>IFERROR(IF(I1165-D1166&lt;$E$13,0,IF(B1166=$E$15,$E$13,IF(B1166&lt;$E$15,0,IF(MOD(B1166-$E$15,$E$19)=0,$E$13,0)))),0)</f>
        <v>0</v>
      </c>
      <c r="F1166" s="121"/>
      <c r="G1166" s="119" t="str">
        <f t="shared" si="112"/>
        <v/>
      </c>
      <c r="H1166" s="119" t="str">
        <f t="shared" si="113"/>
        <v/>
      </c>
      <c r="I1166" s="122" t="str">
        <f t="shared" si="114"/>
        <v/>
      </c>
    </row>
    <row r="1167" spans="2:9" ht="15.75" x14ac:dyDescent="0.25">
      <c r="B1167" s="117" t="str">
        <f t="shared" si="109"/>
        <v/>
      </c>
      <c r="C1167" s="118" t="str">
        <f t="shared" si="110"/>
        <v/>
      </c>
      <c r="D1167" s="119" t="str">
        <f t="shared" si="111"/>
        <v/>
      </c>
      <c r="E1167" s="120">
        <f>IFERROR(IF(I1166-D1167&lt;$E$13,0,IF(B1167=$E$15,$E$13,IF(B1167&lt;$E$15,0,IF(MOD(B1167-$E$15,$E$19)=0,$E$13,0)))),0)</f>
        <v>0</v>
      </c>
      <c r="F1167" s="121"/>
      <c r="G1167" s="119" t="str">
        <f t="shared" si="112"/>
        <v/>
      </c>
      <c r="H1167" s="119" t="str">
        <f t="shared" si="113"/>
        <v/>
      </c>
      <c r="I1167" s="122" t="str">
        <f t="shared" si="114"/>
        <v/>
      </c>
    </row>
    <row r="1168" spans="2:9" ht="15.75" x14ac:dyDescent="0.25">
      <c r="B1168" s="117" t="str">
        <f t="shared" si="109"/>
        <v/>
      </c>
      <c r="C1168" s="118" t="str">
        <f t="shared" si="110"/>
        <v/>
      </c>
      <c r="D1168" s="119" t="str">
        <f t="shared" si="111"/>
        <v/>
      </c>
      <c r="E1168" s="120">
        <f>IFERROR(IF(I1167-D1168&lt;$E$13,0,IF(B1168=$E$15,$E$13,IF(B1168&lt;$E$15,0,IF(MOD(B1168-$E$15,$E$19)=0,$E$13,0)))),0)</f>
        <v>0</v>
      </c>
      <c r="F1168" s="121"/>
      <c r="G1168" s="119" t="str">
        <f t="shared" si="112"/>
        <v/>
      </c>
      <c r="H1168" s="119" t="str">
        <f t="shared" si="113"/>
        <v/>
      </c>
      <c r="I1168" s="122" t="str">
        <f t="shared" si="114"/>
        <v/>
      </c>
    </row>
    <row r="1169" spans="2:9" ht="15.75" x14ac:dyDescent="0.25">
      <c r="B1169" s="117" t="str">
        <f t="shared" si="109"/>
        <v/>
      </c>
      <c r="C1169" s="118" t="str">
        <f t="shared" si="110"/>
        <v/>
      </c>
      <c r="D1169" s="119" t="str">
        <f t="shared" si="111"/>
        <v/>
      </c>
      <c r="E1169" s="120">
        <f>IFERROR(IF(I1168-D1169&lt;$E$13,0,IF(B1169=$E$15,$E$13,IF(B1169&lt;$E$15,0,IF(MOD(B1169-$E$15,$E$19)=0,$E$13,0)))),0)</f>
        <v>0</v>
      </c>
      <c r="F1169" s="121"/>
      <c r="G1169" s="119" t="str">
        <f t="shared" si="112"/>
        <v/>
      </c>
      <c r="H1169" s="119" t="str">
        <f t="shared" si="113"/>
        <v/>
      </c>
      <c r="I1169" s="122" t="str">
        <f t="shared" si="114"/>
        <v/>
      </c>
    </row>
    <row r="1170" spans="2:9" ht="15.75" x14ac:dyDescent="0.25">
      <c r="B1170" s="117" t="str">
        <f t="shared" si="109"/>
        <v/>
      </c>
      <c r="C1170" s="118" t="str">
        <f t="shared" si="110"/>
        <v/>
      </c>
      <c r="D1170" s="119" t="str">
        <f t="shared" si="111"/>
        <v/>
      </c>
      <c r="E1170" s="120">
        <f>IFERROR(IF(I1169-D1170&lt;$E$13,0,IF(B1170=$E$15,$E$13,IF(B1170&lt;$E$15,0,IF(MOD(B1170-$E$15,$E$19)=0,$E$13,0)))),0)</f>
        <v>0</v>
      </c>
      <c r="F1170" s="121"/>
      <c r="G1170" s="119" t="str">
        <f t="shared" si="112"/>
        <v/>
      </c>
      <c r="H1170" s="119" t="str">
        <f t="shared" si="113"/>
        <v/>
      </c>
      <c r="I1170" s="122" t="str">
        <f t="shared" si="114"/>
        <v/>
      </c>
    </row>
    <row r="1171" spans="2:9" ht="15.75" x14ac:dyDescent="0.25">
      <c r="B1171" s="117" t="str">
        <f t="shared" si="109"/>
        <v/>
      </c>
      <c r="C1171" s="118" t="str">
        <f t="shared" si="110"/>
        <v/>
      </c>
      <c r="D1171" s="119" t="str">
        <f t="shared" si="111"/>
        <v/>
      </c>
      <c r="E1171" s="120">
        <f>IFERROR(IF(I1170-D1171&lt;$E$13,0,IF(B1171=$E$15,$E$13,IF(B1171&lt;$E$15,0,IF(MOD(B1171-$E$15,$E$19)=0,$E$13,0)))),0)</f>
        <v>0</v>
      </c>
      <c r="F1171" s="121"/>
      <c r="G1171" s="119" t="str">
        <f t="shared" si="112"/>
        <v/>
      </c>
      <c r="H1171" s="119" t="str">
        <f t="shared" si="113"/>
        <v/>
      </c>
      <c r="I1171" s="122" t="str">
        <f t="shared" si="114"/>
        <v/>
      </c>
    </row>
    <row r="1172" spans="2:9" ht="15.75" x14ac:dyDescent="0.25">
      <c r="B1172" s="117" t="str">
        <f t="shared" si="109"/>
        <v/>
      </c>
      <c r="C1172" s="118" t="str">
        <f t="shared" si="110"/>
        <v/>
      </c>
      <c r="D1172" s="119" t="str">
        <f t="shared" si="111"/>
        <v/>
      </c>
      <c r="E1172" s="120">
        <f>IFERROR(IF(I1171-D1172&lt;$E$13,0,IF(B1172=$E$15,$E$13,IF(B1172&lt;$E$15,0,IF(MOD(B1172-$E$15,$E$19)=0,$E$13,0)))),0)</f>
        <v>0</v>
      </c>
      <c r="F1172" s="121"/>
      <c r="G1172" s="119" t="str">
        <f t="shared" si="112"/>
        <v/>
      </c>
      <c r="H1172" s="119" t="str">
        <f t="shared" si="113"/>
        <v/>
      </c>
      <c r="I1172" s="122" t="str">
        <f t="shared" si="114"/>
        <v/>
      </c>
    </row>
    <row r="1173" spans="2:9" ht="15.75" x14ac:dyDescent="0.25">
      <c r="B1173" s="117" t="str">
        <f t="shared" si="109"/>
        <v/>
      </c>
      <c r="C1173" s="118" t="str">
        <f t="shared" si="110"/>
        <v/>
      </c>
      <c r="D1173" s="119" t="str">
        <f t="shared" si="111"/>
        <v/>
      </c>
      <c r="E1173" s="120">
        <f>IFERROR(IF(I1172-D1173&lt;$E$13,0,IF(B1173=$E$15,$E$13,IF(B1173&lt;$E$15,0,IF(MOD(B1173-$E$15,$E$19)=0,$E$13,0)))),0)</f>
        <v>0</v>
      </c>
      <c r="F1173" s="121"/>
      <c r="G1173" s="119" t="str">
        <f t="shared" si="112"/>
        <v/>
      </c>
      <c r="H1173" s="119" t="str">
        <f t="shared" si="113"/>
        <v/>
      </c>
      <c r="I1173" s="122" t="str">
        <f t="shared" si="114"/>
        <v/>
      </c>
    </row>
    <row r="1174" spans="2:9" ht="15.75" x14ac:dyDescent="0.25">
      <c r="B1174" s="117" t="str">
        <f t="shared" si="109"/>
        <v/>
      </c>
      <c r="C1174" s="118" t="str">
        <f t="shared" si="110"/>
        <v/>
      </c>
      <c r="D1174" s="119" t="str">
        <f t="shared" si="111"/>
        <v/>
      </c>
      <c r="E1174" s="120">
        <f>IFERROR(IF(I1173-D1174&lt;$E$13,0,IF(B1174=$E$15,$E$13,IF(B1174&lt;$E$15,0,IF(MOD(B1174-$E$15,$E$19)=0,$E$13,0)))),0)</f>
        <v>0</v>
      </c>
      <c r="F1174" s="121"/>
      <c r="G1174" s="119" t="str">
        <f t="shared" si="112"/>
        <v/>
      </c>
      <c r="H1174" s="119" t="str">
        <f t="shared" si="113"/>
        <v/>
      </c>
      <c r="I1174" s="122" t="str">
        <f t="shared" si="114"/>
        <v/>
      </c>
    </row>
    <row r="1175" spans="2:9" ht="15.75" x14ac:dyDescent="0.25">
      <c r="B1175" s="117" t="str">
        <f t="shared" si="109"/>
        <v/>
      </c>
      <c r="C1175" s="118" t="str">
        <f t="shared" si="110"/>
        <v/>
      </c>
      <c r="D1175" s="119" t="str">
        <f t="shared" si="111"/>
        <v/>
      </c>
      <c r="E1175" s="120">
        <f>IFERROR(IF(I1174-D1175&lt;$E$13,0,IF(B1175=$E$15,$E$13,IF(B1175&lt;$E$15,0,IF(MOD(B1175-$E$15,$E$19)=0,$E$13,0)))),0)</f>
        <v>0</v>
      </c>
      <c r="F1175" s="121"/>
      <c r="G1175" s="119" t="str">
        <f t="shared" si="112"/>
        <v/>
      </c>
      <c r="H1175" s="119" t="str">
        <f t="shared" si="113"/>
        <v/>
      </c>
      <c r="I1175" s="122" t="str">
        <f t="shared" si="114"/>
        <v/>
      </c>
    </row>
    <row r="1176" spans="2:9" ht="15.75" x14ac:dyDescent="0.25">
      <c r="B1176" s="117" t="str">
        <f t="shared" si="109"/>
        <v/>
      </c>
      <c r="C1176" s="118" t="str">
        <f t="shared" si="110"/>
        <v/>
      </c>
      <c r="D1176" s="119" t="str">
        <f t="shared" si="111"/>
        <v/>
      </c>
      <c r="E1176" s="120">
        <f>IFERROR(IF(I1175-D1176&lt;$E$13,0,IF(B1176=$E$15,$E$13,IF(B1176&lt;$E$15,0,IF(MOD(B1176-$E$15,$E$19)=0,$E$13,0)))),0)</f>
        <v>0</v>
      </c>
      <c r="F1176" s="121"/>
      <c r="G1176" s="119" t="str">
        <f t="shared" si="112"/>
        <v/>
      </c>
      <c r="H1176" s="119" t="str">
        <f t="shared" si="113"/>
        <v/>
      </c>
      <c r="I1176" s="122" t="str">
        <f t="shared" si="114"/>
        <v/>
      </c>
    </row>
    <row r="1177" spans="2:9" ht="15.75" x14ac:dyDescent="0.25">
      <c r="B1177" s="117" t="str">
        <f t="shared" si="109"/>
        <v/>
      </c>
      <c r="C1177" s="118" t="str">
        <f t="shared" si="110"/>
        <v/>
      </c>
      <c r="D1177" s="119" t="str">
        <f t="shared" si="111"/>
        <v/>
      </c>
      <c r="E1177" s="120">
        <f>IFERROR(IF(I1176-D1177&lt;$E$13,0,IF(B1177=$E$15,$E$13,IF(B1177&lt;$E$15,0,IF(MOD(B1177-$E$15,$E$19)=0,$E$13,0)))),0)</f>
        <v>0</v>
      </c>
      <c r="F1177" s="121"/>
      <c r="G1177" s="119" t="str">
        <f t="shared" si="112"/>
        <v/>
      </c>
      <c r="H1177" s="119" t="str">
        <f t="shared" si="113"/>
        <v/>
      </c>
      <c r="I1177" s="122" t="str">
        <f t="shared" si="114"/>
        <v/>
      </c>
    </row>
    <row r="1178" spans="2:9" ht="15.75" x14ac:dyDescent="0.25">
      <c r="B1178" s="117" t="str">
        <f t="shared" si="109"/>
        <v/>
      </c>
      <c r="C1178" s="118" t="str">
        <f t="shared" si="110"/>
        <v/>
      </c>
      <c r="D1178" s="119" t="str">
        <f t="shared" si="111"/>
        <v/>
      </c>
      <c r="E1178" s="120">
        <f>IFERROR(IF(I1177-D1178&lt;$E$13,0,IF(B1178=$E$15,$E$13,IF(B1178&lt;$E$15,0,IF(MOD(B1178-$E$15,$E$19)=0,$E$13,0)))),0)</f>
        <v>0</v>
      </c>
      <c r="F1178" s="121"/>
      <c r="G1178" s="119" t="str">
        <f t="shared" si="112"/>
        <v/>
      </c>
      <c r="H1178" s="119" t="str">
        <f t="shared" si="113"/>
        <v/>
      </c>
      <c r="I1178" s="122" t="str">
        <f t="shared" si="114"/>
        <v/>
      </c>
    </row>
    <row r="1179" spans="2:9" ht="15.75" x14ac:dyDescent="0.25">
      <c r="B1179" s="117" t="str">
        <f t="shared" si="109"/>
        <v/>
      </c>
      <c r="C1179" s="118" t="str">
        <f t="shared" si="110"/>
        <v/>
      </c>
      <c r="D1179" s="119" t="str">
        <f t="shared" si="111"/>
        <v/>
      </c>
      <c r="E1179" s="120">
        <f>IFERROR(IF(I1178-D1179&lt;$E$13,0,IF(B1179=$E$15,$E$13,IF(B1179&lt;$E$15,0,IF(MOD(B1179-$E$15,$E$19)=0,$E$13,0)))),0)</f>
        <v>0</v>
      </c>
      <c r="F1179" s="121"/>
      <c r="G1179" s="119" t="str">
        <f t="shared" si="112"/>
        <v/>
      </c>
      <c r="H1179" s="119" t="str">
        <f t="shared" si="113"/>
        <v/>
      </c>
      <c r="I1179" s="122" t="str">
        <f t="shared" si="114"/>
        <v/>
      </c>
    </row>
    <row r="1180" spans="2:9" ht="15.75" x14ac:dyDescent="0.25">
      <c r="B1180" s="117" t="str">
        <f t="shared" si="109"/>
        <v/>
      </c>
      <c r="C1180" s="118" t="str">
        <f t="shared" si="110"/>
        <v/>
      </c>
      <c r="D1180" s="119" t="str">
        <f t="shared" si="111"/>
        <v/>
      </c>
      <c r="E1180" s="120">
        <f>IFERROR(IF(I1179-D1180&lt;$E$13,0,IF(B1180=$E$15,$E$13,IF(B1180&lt;$E$15,0,IF(MOD(B1180-$E$15,$E$19)=0,$E$13,0)))),0)</f>
        <v>0</v>
      </c>
      <c r="F1180" s="121"/>
      <c r="G1180" s="119" t="str">
        <f t="shared" si="112"/>
        <v/>
      </c>
      <c r="H1180" s="119" t="str">
        <f t="shared" si="113"/>
        <v/>
      </c>
      <c r="I1180" s="122" t="str">
        <f t="shared" si="114"/>
        <v/>
      </c>
    </row>
    <row r="1181" spans="2:9" ht="15.75" x14ac:dyDescent="0.25">
      <c r="B1181" s="117" t="str">
        <f t="shared" si="109"/>
        <v/>
      </c>
      <c r="C1181" s="118" t="str">
        <f t="shared" si="110"/>
        <v/>
      </c>
      <c r="D1181" s="119" t="str">
        <f t="shared" si="111"/>
        <v/>
      </c>
      <c r="E1181" s="120">
        <f>IFERROR(IF(I1180-D1181&lt;$E$13,0,IF(B1181=$E$15,$E$13,IF(B1181&lt;$E$15,0,IF(MOD(B1181-$E$15,$E$19)=0,$E$13,0)))),0)</f>
        <v>0</v>
      </c>
      <c r="F1181" s="121"/>
      <c r="G1181" s="119" t="str">
        <f t="shared" si="112"/>
        <v/>
      </c>
      <c r="H1181" s="119" t="str">
        <f t="shared" si="113"/>
        <v/>
      </c>
      <c r="I1181" s="122" t="str">
        <f t="shared" si="114"/>
        <v/>
      </c>
    </row>
    <row r="1182" spans="2:9" ht="15.75" x14ac:dyDescent="0.25">
      <c r="B1182" s="117" t="str">
        <f t="shared" si="109"/>
        <v/>
      </c>
      <c r="C1182" s="118" t="str">
        <f t="shared" si="110"/>
        <v/>
      </c>
      <c r="D1182" s="119" t="str">
        <f t="shared" si="111"/>
        <v/>
      </c>
      <c r="E1182" s="120">
        <f>IFERROR(IF(I1181-D1182&lt;$E$13,0,IF(B1182=$E$15,$E$13,IF(B1182&lt;$E$15,0,IF(MOD(B1182-$E$15,$E$19)=0,$E$13,0)))),0)</f>
        <v>0</v>
      </c>
      <c r="F1182" s="121"/>
      <c r="G1182" s="119" t="str">
        <f t="shared" si="112"/>
        <v/>
      </c>
      <c r="H1182" s="119" t="str">
        <f t="shared" si="113"/>
        <v/>
      </c>
      <c r="I1182" s="122" t="str">
        <f t="shared" si="114"/>
        <v/>
      </c>
    </row>
    <row r="1183" spans="2:9" ht="15.75" x14ac:dyDescent="0.25">
      <c r="B1183" s="117" t="str">
        <f t="shared" si="109"/>
        <v/>
      </c>
      <c r="C1183" s="118" t="str">
        <f t="shared" si="110"/>
        <v/>
      </c>
      <c r="D1183" s="119" t="str">
        <f t="shared" si="111"/>
        <v/>
      </c>
      <c r="E1183" s="120">
        <f>IFERROR(IF(I1182-D1183&lt;$E$13,0,IF(B1183=$E$15,$E$13,IF(B1183&lt;$E$15,0,IF(MOD(B1183-$E$15,$E$19)=0,$E$13,0)))),0)</f>
        <v>0</v>
      </c>
      <c r="F1183" s="121"/>
      <c r="G1183" s="119" t="str">
        <f t="shared" si="112"/>
        <v/>
      </c>
      <c r="H1183" s="119" t="str">
        <f t="shared" si="113"/>
        <v/>
      </c>
      <c r="I1183" s="122" t="str">
        <f t="shared" si="114"/>
        <v/>
      </c>
    </row>
    <row r="1184" spans="2:9" ht="15.75" x14ac:dyDescent="0.25">
      <c r="B1184" s="117" t="str">
        <f t="shared" si="109"/>
        <v/>
      </c>
      <c r="C1184" s="118" t="str">
        <f t="shared" si="110"/>
        <v/>
      </c>
      <c r="D1184" s="119" t="str">
        <f t="shared" si="111"/>
        <v/>
      </c>
      <c r="E1184" s="120">
        <f>IFERROR(IF(I1183-D1184&lt;$E$13,0,IF(B1184=$E$15,$E$13,IF(B1184&lt;$E$15,0,IF(MOD(B1184-$E$15,$E$19)=0,$E$13,0)))),0)</f>
        <v>0</v>
      </c>
      <c r="F1184" s="121"/>
      <c r="G1184" s="119" t="str">
        <f t="shared" si="112"/>
        <v/>
      </c>
      <c r="H1184" s="119" t="str">
        <f t="shared" si="113"/>
        <v/>
      </c>
      <c r="I1184" s="122" t="str">
        <f t="shared" si="114"/>
        <v/>
      </c>
    </row>
    <row r="1185" spans="2:9" ht="15.75" x14ac:dyDescent="0.25">
      <c r="B1185" s="117" t="str">
        <f t="shared" si="109"/>
        <v/>
      </c>
      <c r="C1185" s="118" t="str">
        <f t="shared" si="110"/>
        <v/>
      </c>
      <c r="D1185" s="119" t="str">
        <f t="shared" si="111"/>
        <v/>
      </c>
      <c r="E1185" s="120">
        <f>IFERROR(IF(I1184-D1185&lt;$E$13,0,IF(B1185=$E$15,$E$13,IF(B1185&lt;$E$15,0,IF(MOD(B1185-$E$15,$E$19)=0,$E$13,0)))),0)</f>
        <v>0</v>
      </c>
      <c r="F1185" s="121"/>
      <c r="G1185" s="119" t="str">
        <f t="shared" si="112"/>
        <v/>
      </c>
      <c r="H1185" s="119" t="str">
        <f t="shared" si="113"/>
        <v/>
      </c>
      <c r="I1185" s="122" t="str">
        <f t="shared" si="114"/>
        <v/>
      </c>
    </row>
    <row r="1186" spans="2:9" ht="15.75" x14ac:dyDescent="0.25">
      <c r="B1186" s="117" t="str">
        <f t="shared" si="109"/>
        <v/>
      </c>
      <c r="C1186" s="118" t="str">
        <f t="shared" si="110"/>
        <v/>
      </c>
      <c r="D1186" s="119" t="str">
        <f t="shared" si="111"/>
        <v/>
      </c>
      <c r="E1186" s="120">
        <f>IFERROR(IF(I1185-D1186&lt;$E$13,0,IF(B1186=$E$15,$E$13,IF(B1186&lt;$E$15,0,IF(MOD(B1186-$E$15,$E$19)=0,$E$13,0)))),0)</f>
        <v>0</v>
      </c>
      <c r="F1186" s="121"/>
      <c r="G1186" s="119" t="str">
        <f t="shared" si="112"/>
        <v/>
      </c>
      <c r="H1186" s="119" t="str">
        <f t="shared" si="113"/>
        <v/>
      </c>
      <c r="I1186" s="122" t="str">
        <f t="shared" si="114"/>
        <v/>
      </c>
    </row>
    <row r="1187" spans="2:9" ht="15.75" x14ac:dyDescent="0.25">
      <c r="B1187" s="117" t="str">
        <f t="shared" si="109"/>
        <v/>
      </c>
      <c r="C1187" s="118" t="str">
        <f t="shared" si="110"/>
        <v/>
      </c>
      <c r="D1187" s="119" t="str">
        <f t="shared" si="111"/>
        <v/>
      </c>
      <c r="E1187" s="120">
        <f>IFERROR(IF(I1186-D1187&lt;$E$13,0,IF(B1187=$E$15,$E$13,IF(B1187&lt;$E$15,0,IF(MOD(B1187-$E$15,$E$19)=0,$E$13,0)))),0)</f>
        <v>0</v>
      </c>
      <c r="F1187" s="121"/>
      <c r="G1187" s="119" t="str">
        <f t="shared" si="112"/>
        <v/>
      </c>
      <c r="H1187" s="119" t="str">
        <f t="shared" si="113"/>
        <v/>
      </c>
      <c r="I1187" s="122" t="str">
        <f t="shared" si="114"/>
        <v/>
      </c>
    </row>
    <row r="1188" spans="2:9" ht="15.75" x14ac:dyDescent="0.25">
      <c r="B1188" s="117" t="str">
        <f t="shared" si="109"/>
        <v/>
      </c>
      <c r="C1188" s="118" t="str">
        <f t="shared" si="110"/>
        <v/>
      </c>
      <c r="D1188" s="119" t="str">
        <f t="shared" si="111"/>
        <v/>
      </c>
      <c r="E1188" s="120">
        <f>IFERROR(IF(I1187-D1188&lt;$E$13,0,IF(B1188=$E$15,$E$13,IF(B1188&lt;$E$15,0,IF(MOD(B1188-$E$15,$E$19)=0,$E$13,0)))),0)</f>
        <v>0</v>
      </c>
      <c r="F1188" s="121"/>
      <c r="G1188" s="119" t="str">
        <f t="shared" si="112"/>
        <v/>
      </c>
      <c r="H1188" s="119" t="str">
        <f t="shared" si="113"/>
        <v/>
      </c>
      <c r="I1188" s="122" t="str">
        <f t="shared" si="114"/>
        <v/>
      </c>
    </row>
    <row r="1189" spans="2:9" ht="15.75" x14ac:dyDescent="0.25">
      <c r="B1189" s="117" t="str">
        <f t="shared" si="109"/>
        <v/>
      </c>
      <c r="C1189" s="118" t="str">
        <f t="shared" si="110"/>
        <v/>
      </c>
      <c r="D1189" s="119" t="str">
        <f t="shared" si="111"/>
        <v/>
      </c>
      <c r="E1189" s="120">
        <f>IFERROR(IF(I1188-D1189&lt;$E$13,0,IF(B1189=$E$15,$E$13,IF(B1189&lt;$E$15,0,IF(MOD(B1189-$E$15,$E$19)=0,$E$13,0)))),0)</f>
        <v>0</v>
      </c>
      <c r="F1189" s="121"/>
      <c r="G1189" s="119" t="str">
        <f t="shared" si="112"/>
        <v/>
      </c>
      <c r="H1189" s="119" t="str">
        <f t="shared" si="113"/>
        <v/>
      </c>
      <c r="I1189" s="122" t="str">
        <f t="shared" si="114"/>
        <v/>
      </c>
    </row>
    <row r="1190" spans="2:9" ht="15.75" x14ac:dyDescent="0.25">
      <c r="B1190" s="117" t="str">
        <f t="shared" si="109"/>
        <v/>
      </c>
      <c r="C1190" s="118" t="str">
        <f t="shared" si="110"/>
        <v/>
      </c>
      <c r="D1190" s="119" t="str">
        <f t="shared" si="111"/>
        <v/>
      </c>
      <c r="E1190" s="120">
        <f>IFERROR(IF(I1189-D1190&lt;$E$13,0,IF(B1190=$E$15,$E$13,IF(B1190&lt;$E$15,0,IF(MOD(B1190-$E$15,$E$19)=0,$E$13,0)))),0)</f>
        <v>0</v>
      </c>
      <c r="F1190" s="121"/>
      <c r="G1190" s="119" t="str">
        <f t="shared" si="112"/>
        <v/>
      </c>
      <c r="H1190" s="119" t="str">
        <f t="shared" si="113"/>
        <v/>
      </c>
      <c r="I1190" s="122" t="str">
        <f t="shared" si="114"/>
        <v/>
      </c>
    </row>
    <row r="1191" spans="2:9" ht="15.75" x14ac:dyDescent="0.25">
      <c r="B1191" s="117" t="str">
        <f t="shared" si="109"/>
        <v/>
      </c>
      <c r="C1191" s="118" t="str">
        <f t="shared" si="110"/>
        <v/>
      </c>
      <c r="D1191" s="119" t="str">
        <f t="shared" si="111"/>
        <v/>
      </c>
      <c r="E1191" s="120">
        <f>IFERROR(IF(I1190-D1191&lt;$E$13,0,IF(B1191=$E$15,$E$13,IF(B1191&lt;$E$15,0,IF(MOD(B1191-$E$15,$E$19)=0,$E$13,0)))),0)</f>
        <v>0</v>
      </c>
      <c r="F1191" s="121"/>
      <c r="G1191" s="119" t="str">
        <f t="shared" si="112"/>
        <v/>
      </c>
      <c r="H1191" s="119" t="str">
        <f t="shared" si="113"/>
        <v/>
      </c>
      <c r="I1191" s="122" t="str">
        <f t="shared" si="114"/>
        <v/>
      </c>
    </row>
    <row r="1192" spans="2:9" ht="15.75" x14ac:dyDescent="0.25">
      <c r="B1192" s="117" t="str">
        <f t="shared" si="109"/>
        <v/>
      </c>
      <c r="C1192" s="118" t="str">
        <f t="shared" si="110"/>
        <v/>
      </c>
      <c r="D1192" s="119" t="str">
        <f t="shared" si="111"/>
        <v/>
      </c>
      <c r="E1192" s="120">
        <f>IFERROR(IF(I1191-D1192&lt;$E$13,0,IF(B1192=$E$15,$E$13,IF(B1192&lt;$E$15,0,IF(MOD(B1192-$E$15,$E$19)=0,$E$13,0)))),0)</f>
        <v>0</v>
      </c>
      <c r="F1192" s="121"/>
      <c r="G1192" s="119" t="str">
        <f t="shared" si="112"/>
        <v/>
      </c>
      <c r="H1192" s="119" t="str">
        <f t="shared" si="113"/>
        <v/>
      </c>
      <c r="I1192" s="122" t="str">
        <f t="shared" si="114"/>
        <v/>
      </c>
    </row>
    <row r="1193" spans="2:9" ht="15.75" x14ac:dyDescent="0.25">
      <c r="B1193" s="117" t="str">
        <f t="shared" si="109"/>
        <v/>
      </c>
      <c r="C1193" s="118" t="str">
        <f t="shared" si="110"/>
        <v/>
      </c>
      <c r="D1193" s="119" t="str">
        <f t="shared" si="111"/>
        <v/>
      </c>
      <c r="E1193" s="120">
        <f>IFERROR(IF(I1192-D1193&lt;$E$13,0,IF(B1193=$E$15,$E$13,IF(B1193&lt;$E$15,0,IF(MOD(B1193-$E$15,$E$19)=0,$E$13,0)))),0)</f>
        <v>0</v>
      </c>
      <c r="F1193" s="121"/>
      <c r="G1193" s="119" t="str">
        <f t="shared" si="112"/>
        <v/>
      </c>
      <c r="H1193" s="119" t="str">
        <f t="shared" si="113"/>
        <v/>
      </c>
      <c r="I1193" s="122" t="str">
        <f t="shared" si="114"/>
        <v/>
      </c>
    </row>
    <row r="1194" spans="2:9" ht="15.75" x14ac:dyDescent="0.25">
      <c r="B1194" s="117" t="str">
        <f t="shared" ref="B1194:B1257" si="115">IFERROR(IF(I1193&lt;=0,"",B1193+1),"")</f>
        <v/>
      </c>
      <c r="C1194" s="118" t="str">
        <f t="shared" ref="C1194:C1257" si="116">IF(B1194="","",IF(OR(payment_frequency="Weekly",payment_frequency="Bi-weekly",payment_frequency="Semi-monthly"),first_payment_date+B1194*VLOOKUP(payment_frequency,periodic_table,2,0),EDATE(first_payment_date,B1194*VLOOKUP(payment_frequency,periodic_table,2,0))))</f>
        <v/>
      </c>
      <c r="D1194" s="119" t="str">
        <f t="shared" ref="D1194:D1257" si="117">IF(B1194="","",IF(I1193&lt;payment,I1193*(1+rate),payment))</f>
        <v/>
      </c>
      <c r="E1194" s="120">
        <f>IFERROR(IF(I1193-D1194&lt;$E$13,0,IF(B1194=$E$15,$E$13,IF(B1194&lt;$E$15,0,IF(MOD(B1194-$E$15,$E$19)=0,$E$13,0)))),0)</f>
        <v>0</v>
      </c>
      <c r="F1194" s="121"/>
      <c r="G1194" s="119" t="str">
        <f t="shared" ref="G1194:G1257" si="118">IF(AND(payment_type=1,B1194=1),0,IF(B1194="","",I1193*rate))</f>
        <v/>
      </c>
      <c r="H1194" s="119" t="str">
        <f t="shared" ref="H1194:H1257" si="119">IF(B1194="","",D1194-G1194+E1194+F1194)</f>
        <v/>
      </c>
      <c r="I1194" s="122" t="str">
        <f t="shared" ref="I1194:I1257" si="120">IFERROR(IF(H1194&lt;=0,"",I1193-H1194),"")</f>
        <v/>
      </c>
    </row>
    <row r="1195" spans="2:9" ht="15.75" x14ac:dyDescent="0.25">
      <c r="B1195" s="117" t="str">
        <f t="shared" si="115"/>
        <v/>
      </c>
      <c r="C1195" s="118" t="str">
        <f t="shared" si="116"/>
        <v/>
      </c>
      <c r="D1195" s="119" t="str">
        <f t="shared" si="117"/>
        <v/>
      </c>
      <c r="E1195" s="120">
        <f>IFERROR(IF(I1194-D1195&lt;$E$13,0,IF(B1195=$E$15,$E$13,IF(B1195&lt;$E$15,0,IF(MOD(B1195-$E$15,$E$19)=0,$E$13,0)))),0)</f>
        <v>0</v>
      </c>
      <c r="F1195" s="121"/>
      <c r="G1195" s="119" t="str">
        <f t="shared" si="118"/>
        <v/>
      </c>
      <c r="H1195" s="119" t="str">
        <f t="shared" si="119"/>
        <v/>
      </c>
      <c r="I1195" s="122" t="str">
        <f t="shared" si="120"/>
        <v/>
      </c>
    </row>
    <row r="1196" spans="2:9" ht="15.75" x14ac:dyDescent="0.25">
      <c r="B1196" s="117" t="str">
        <f t="shared" si="115"/>
        <v/>
      </c>
      <c r="C1196" s="118" t="str">
        <f t="shared" si="116"/>
        <v/>
      </c>
      <c r="D1196" s="119" t="str">
        <f t="shared" si="117"/>
        <v/>
      </c>
      <c r="E1196" s="120">
        <f>IFERROR(IF(I1195-D1196&lt;$E$13,0,IF(B1196=$E$15,$E$13,IF(B1196&lt;$E$15,0,IF(MOD(B1196-$E$15,$E$19)=0,$E$13,0)))),0)</f>
        <v>0</v>
      </c>
      <c r="F1196" s="121"/>
      <c r="G1196" s="119" t="str">
        <f t="shared" si="118"/>
        <v/>
      </c>
      <c r="H1196" s="119" t="str">
        <f t="shared" si="119"/>
        <v/>
      </c>
      <c r="I1196" s="122" t="str">
        <f t="shared" si="120"/>
        <v/>
      </c>
    </row>
    <row r="1197" spans="2:9" ht="15.75" x14ac:dyDescent="0.25">
      <c r="B1197" s="117" t="str">
        <f t="shared" si="115"/>
        <v/>
      </c>
      <c r="C1197" s="118" t="str">
        <f t="shared" si="116"/>
        <v/>
      </c>
      <c r="D1197" s="119" t="str">
        <f t="shared" si="117"/>
        <v/>
      </c>
      <c r="E1197" s="120">
        <f>IFERROR(IF(I1196-D1197&lt;$E$13,0,IF(B1197=$E$15,$E$13,IF(B1197&lt;$E$15,0,IF(MOD(B1197-$E$15,$E$19)=0,$E$13,0)))),0)</f>
        <v>0</v>
      </c>
      <c r="F1197" s="121"/>
      <c r="G1197" s="119" t="str">
        <f t="shared" si="118"/>
        <v/>
      </c>
      <c r="H1197" s="119" t="str">
        <f t="shared" si="119"/>
        <v/>
      </c>
      <c r="I1197" s="122" t="str">
        <f t="shared" si="120"/>
        <v/>
      </c>
    </row>
    <row r="1198" spans="2:9" ht="15.75" x14ac:dyDescent="0.25">
      <c r="B1198" s="117" t="str">
        <f t="shared" si="115"/>
        <v/>
      </c>
      <c r="C1198" s="118" t="str">
        <f t="shared" si="116"/>
        <v/>
      </c>
      <c r="D1198" s="119" t="str">
        <f t="shared" si="117"/>
        <v/>
      </c>
      <c r="E1198" s="120">
        <f>IFERROR(IF(I1197-D1198&lt;$E$13,0,IF(B1198=$E$15,$E$13,IF(B1198&lt;$E$15,0,IF(MOD(B1198-$E$15,$E$19)=0,$E$13,0)))),0)</f>
        <v>0</v>
      </c>
      <c r="F1198" s="121"/>
      <c r="G1198" s="119" t="str">
        <f t="shared" si="118"/>
        <v/>
      </c>
      <c r="H1198" s="119" t="str">
        <f t="shared" si="119"/>
        <v/>
      </c>
      <c r="I1198" s="122" t="str">
        <f t="shared" si="120"/>
        <v/>
      </c>
    </row>
    <row r="1199" spans="2:9" ht="15.75" x14ac:dyDescent="0.25">
      <c r="B1199" s="117" t="str">
        <f t="shared" si="115"/>
        <v/>
      </c>
      <c r="C1199" s="118" t="str">
        <f t="shared" si="116"/>
        <v/>
      </c>
      <c r="D1199" s="119" t="str">
        <f t="shared" si="117"/>
        <v/>
      </c>
      <c r="E1199" s="120">
        <f>IFERROR(IF(I1198-D1199&lt;$E$13,0,IF(B1199=$E$15,$E$13,IF(B1199&lt;$E$15,0,IF(MOD(B1199-$E$15,$E$19)=0,$E$13,0)))),0)</f>
        <v>0</v>
      </c>
      <c r="F1199" s="121"/>
      <c r="G1199" s="119" t="str">
        <f t="shared" si="118"/>
        <v/>
      </c>
      <c r="H1199" s="119" t="str">
        <f t="shared" si="119"/>
        <v/>
      </c>
      <c r="I1199" s="122" t="str">
        <f t="shared" si="120"/>
        <v/>
      </c>
    </row>
    <row r="1200" spans="2:9" ht="15.75" x14ac:dyDescent="0.25">
      <c r="B1200" s="117" t="str">
        <f t="shared" si="115"/>
        <v/>
      </c>
      <c r="C1200" s="118" t="str">
        <f t="shared" si="116"/>
        <v/>
      </c>
      <c r="D1200" s="119" t="str">
        <f t="shared" si="117"/>
        <v/>
      </c>
      <c r="E1200" s="120">
        <f>IFERROR(IF(I1199-D1200&lt;$E$13,0,IF(B1200=$E$15,$E$13,IF(B1200&lt;$E$15,0,IF(MOD(B1200-$E$15,$E$19)=0,$E$13,0)))),0)</f>
        <v>0</v>
      </c>
      <c r="F1200" s="121"/>
      <c r="G1200" s="119" t="str">
        <f t="shared" si="118"/>
        <v/>
      </c>
      <c r="H1200" s="119" t="str">
        <f t="shared" si="119"/>
        <v/>
      </c>
      <c r="I1200" s="122" t="str">
        <f t="shared" si="120"/>
        <v/>
      </c>
    </row>
    <row r="1201" spans="2:9" ht="15.75" x14ac:dyDescent="0.25">
      <c r="B1201" s="117" t="str">
        <f t="shared" si="115"/>
        <v/>
      </c>
      <c r="C1201" s="118" t="str">
        <f t="shared" si="116"/>
        <v/>
      </c>
      <c r="D1201" s="119" t="str">
        <f t="shared" si="117"/>
        <v/>
      </c>
      <c r="E1201" s="120">
        <f>IFERROR(IF(I1200-D1201&lt;$E$13,0,IF(B1201=$E$15,$E$13,IF(B1201&lt;$E$15,0,IF(MOD(B1201-$E$15,$E$19)=0,$E$13,0)))),0)</f>
        <v>0</v>
      </c>
      <c r="F1201" s="121"/>
      <c r="G1201" s="119" t="str">
        <f t="shared" si="118"/>
        <v/>
      </c>
      <c r="H1201" s="119" t="str">
        <f t="shared" si="119"/>
        <v/>
      </c>
      <c r="I1201" s="122" t="str">
        <f t="shared" si="120"/>
        <v/>
      </c>
    </row>
    <row r="1202" spans="2:9" ht="15.75" x14ac:dyDescent="0.25">
      <c r="B1202" s="117" t="str">
        <f t="shared" si="115"/>
        <v/>
      </c>
      <c r="C1202" s="118" t="str">
        <f t="shared" si="116"/>
        <v/>
      </c>
      <c r="D1202" s="119" t="str">
        <f t="shared" si="117"/>
        <v/>
      </c>
      <c r="E1202" s="120">
        <f>IFERROR(IF(I1201-D1202&lt;$E$13,0,IF(B1202=$E$15,$E$13,IF(B1202&lt;$E$15,0,IF(MOD(B1202-$E$15,$E$19)=0,$E$13,0)))),0)</f>
        <v>0</v>
      </c>
      <c r="F1202" s="121"/>
      <c r="G1202" s="119" t="str">
        <f t="shared" si="118"/>
        <v/>
      </c>
      <c r="H1202" s="119" t="str">
        <f t="shared" si="119"/>
        <v/>
      </c>
      <c r="I1202" s="122" t="str">
        <f t="shared" si="120"/>
        <v/>
      </c>
    </row>
    <row r="1203" spans="2:9" ht="15.75" x14ac:dyDescent="0.25">
      <c r="B1203" s="117" t="str">
        <f t="shared" si="115"/>
        <v/>
      </c>
      <c r="C1203" s="118" t="str">
        <f t="shared" si="116"/>
        <v/>
      </c>
      <c r="D1203" s="119" t="str">
        <f t="shared" si="117"/>
        <v/>
      </c>
      <c r="E1203" s="120">
        <f>IFERROR(IF(I1202-D1203&lt;$E$13,0,IF(B1203=$E$15,$E$13,IF(B1203&lt;$E$15,0,IF(MOD(B1203-$E$15,$E$19)=0,$E$13,0)))),0)</f>
        <v>0</v>
      </c>
      <c r="F1203" s="121"/>
      <c r="G1203" s="119" t="str">
        <f t="shared" si="118"/>
        <v/>
      </c>
      <c r="H1203" s="119" t="str">
        <f t="shared" si="119"/>
        <v/>
      </c>
      <c r="I1203" s="122" t="str">
        <f t="shared" si="120"/>
        <v/>
      </c>
    </row>
    <row r="1204" spans="2:9" ht="15.75" x14ac:dyDescent="0.25">
      <c r="B1204" s="117" t="str">
        <f t="shared" si="115"/>
        <v/>
      </c>
      <c r="C1204" s="118" t="str">
        <f t="shared" si="116"/>
        <v/>
      </c>
      <c r="D1204" s="119" t="str">
        <f t="shared" si="117"/>
        <v/>
      </c>
      <c r="E1204" s="120">
        <f>IFERROR(IF(I1203-D1204&lt;$E$13,0,IF(B1204=$E$15,$E$13,IF(B1204&lt;$E$15,0,IF(MOD(B1204-$E$15,$E$19)=0,$E$13,0)))),0)</f>
        <v>0</v>
      </c>
      <c r="F1204" s="121"/>
      <c r="G1204" s="119" t="str">
        <f t="shared" si="118"/>
        <v/>
      </c>
      <c r="H1204" s="119" t="str">
        <f t="shared" si="119"/>
        <v/>
      </c>
      <c r="I1204" s="122" t="str">
        <f t="shared" si="120"/>
        <v/>
      </c>
    </row>
    <row r="1205" spans="2:9" ht="15.75" x14ac:dyDescent="0.25">
      <c r="B1205" s="117" t="str">
        <f t="shared" si="115"/>
        <v/>
      </c>
      <c r="C1205" s="118" t="str">
        <f t="shared" si="116"/>
        <v/>
      </c>
      <c r="D1205" s="119" t="str">
        <f t="shared" si="117"/>
        <v/>
      </c>
      <c r="E1205" s="120">
        <f>IFERROR(IF(I1204-D1205&lt;$E$13,0,IF(B1205=$E$15,$E$13,IF(B1205&lt;$E$15,0,IF(MOD(B1205-$E$15,$E$19)=0,$E$13,0)))),0)</f>
        <v>0</v>
      </c>
      <c r="F1205" s="121"/>
      <c r="G1205" s="119" t="str">
        <f t="shared" si="118"/>
        <v/>
      </c>
      <c r="H1205" s="119" t="str">
        <f t="shared" si="119"/>
        <v/>
      </c>
      <c r="I1205" s="122" t="str">
        <f t="shared" si="120"/>
        <v/>
      </c>
    </row>
    <row r="1206" spans="2:9" ht="15.75" x14ac:dyDescent="0.25">
      <c r="B1206" s="117" t="str">
        <f t="shared" si="115"/>
        <v/>
      </c>
      <c r="C1206" s="118" t="str">
        <f t="shared" si="116"/>
        <v/>
      </c>
      <c r="D1206" s="119" t="str">
        <f t="shared" si="117"/>
        <v/>
      </c>
      <c r="E1206" s="120">
        <f>IFERROR(IF(I1205-D1206&lt;$E$13,0,IF(B1206=$E$15,$E$13,IF(B1206&lt;$E$15,0,IF(MOD(B1206-$E$15,$E$19)=0,$E$13,0)))),0)</f>
        <v>0</v>
      </c>
      <c r="F1206" s="121"/>
      <c r="G1206" s="119" t="str">
        <f t="shared" si="118"/>
        <v/>
      </c>
      <c r="H1206" s="119" t="str">
        <f t="shared" si="119"/>
        <v/>
      </c>
      <c r="I1206" s="122" t="str">
        <f t="shared" si="120"/>
        <v/>
      </c>
    </row>
    <row r="1207" spans="2:9" ht="15.75" x14ac:dyDescent="0.25">
      <c r="B1207" s="117" t="str">
        <f t="shared" si="115"/>
        <v/>
      </c>
      <c r="C1207" s="118" t="str">
        <f t="shared" si="116"/>
        <v/>
      </c>
      <c r="D1207" s="119" t="str">
        <f t="shared" si="117"/>
        <v/>
      </c>
      <c r="E1207" s="120">
        <f>IFERROR(IF(I1206-D1207&lt;$E$13,0,IF(B1207=$E$15,$E$13,IF(B1207&lt;$E$15,0,IF(MOD(B1207-$E$15,$E$19)=0,$E$13,0)))),0)</f>
        <v>0</v>
      </c>
      <c r="F1207" s="121"/>
      <c r="G1207" s="119" t="str">
        <f t="shared" si="118"/>
        <v/>
      </c>
      <c r="H1207" s="119" t="str">
        <f t="shared" si="119"/>
        <v/>
      </c>
      <c r="I1207" s="122" t="str">
        <f t="shared" si="120"/>
        <v/>
      </c>
    </row>
    <row r="1208" spans="2:9" ht="15.75" x14ac:dyDescent="0.25">
      <c r="B1208" s="117" t="str">
        <f t="shared" si="115"/>
        <v/>
      </c>
      <c r="C1208" s="118" t="str">
        <f t="shared" si="116"/>
        <v/>
      </c>
      <c r="D1208" s="119" t="str">
        <f t="shared" si="117"/>
        <v/>
      </c>
      <c r="E1208" s="120">
        <f>IFERROR(IF(I1207-D1208&lt;$E$13,0,IF(B1208=$E$15,$E$13,IF(B1208&lt;$E$15,0,IF(MOD(B1208-$E$15,$E$19)=0,$E$13,0)))),0)</f>
        <v>0</v>
      </c>
      <c r="F1208" s="121"/>
      <c r="G1208" s="119" t="str">
        <f t="shared" si="118"/>
        <v/>
      </c>
      <c r="H1208" s="119" t="str">
        <f t="shared" si="119"/>
        <v/>
      </c>
      <c r="I1208" s="122" t="str">
        <f t="shared" si="120"/>
        <v/>
      </c>
    </row>
    <row r="1209" spans="2:9" ht="15.75" x14ac:dyDescent="0.25">
      <c r="B1209" s="117" t="str">
        <f t="shared" si="115"/>
        <v/>
      </c>
      <c r="C1209" s="118" t="str">
        <f t="shared" si="116"/>
        <v/>
      </c>
      <c r="D1209" s="119" t="str">
        <f t="shared" si="117"/>
        <v/>
      </c>
      <c r="E1209" s="120">
        <f>IFERROR(IF(I1208-D1209&lt;$E$13,0,IF(B1209=$E$15,$E$13,IF(B1209&lt;$E$15,0,IF(MOD(B1209-$E$15,$E$19)=0,$E$13,0)))),0)</f>
        <v>0</v>
      </c>
      <c r="F1209" s="121"/>
      <c r="G1209" s="119" t="str">
        <f t="shared" si="118"/>
        <v/>
      </c>
      <c r="H1209" s="119" t="str">
        <f t="shared" si="119"/>
        <v/>
      </c>
      <c r="I1209" s="122" t="str">
        <f t="shared" si="120"/>
        <v/>
      </c>
    </row>
    <row r="1210" spans="2:9" ht="15.75" x14ac:dyDescent="0.25">
      <c r="B1210" s="117" t="str">
        <f t="shared" si="115"/>
        <v/>
      </c>
      <c r="C1210" s="118" t="str">
        <f t="shared" si="116"/>
        <v/>
      </c>
      <c r="D1210" s="119" t="str">
        <f t="shared" si="117"/>
        <v/>
      </c>
      <c r="E1210" s="120">
        <f>IFERROR(IF(I1209-D1210&lt;$E$13,0,IF(B1210=$E$15,$E$13,IF(B1210&lt;$E$15,0,IF(MOD(B1210-$E$15,$E$19)=0,$E$13,0)))),0)</f>
        <v>0</v>
      </c>
      <c r="F1210" s="121"/>
      <c r="G1210" s="119" t="str">
        <f t="shared" si="118"/>
        <v/>
      </c>
      <c r="H1210" s="119" t="str">
        <f t="shared" si="119"/>
        <v/>
      </c>
      <c r="I1210" s="122" t="str">
        <f t="shared" si="120"/>
        <v/>
      </c>
    </row>
    <row r="1211" spans="2:9" ht="15.75" x14ac:dyDescent="0.25">
      <c r="B1211" s="117" t="str">
        <f t="shared" si="115"/>
        <v/>
      </c>
      <c r="C1211" s="118" t="str">
        <f t="shared" si="116"/>
        <v/>
      </c>
      <c r="D1211" s="119" t="str">
        <f t="shared" si="117"/>
        <v/>
      </c>
      <c r="E1211" s="120">
        <f>IFERROR(IF(I1210-D1211&lt;$E$13,0,IF(B1211=$E$15,$E$13,IF(B1211&lt;$E$15,0,IF(MOD(B1211-$E$15,$E$19)=0,$E$13,0)))),0)</f>
        <v>0</v>
      </c>
      <c r="F1211" s="121"/>
      <c r="G1211" s="119" t="str">
        <f t="shared" si="118"/>
        <v/>
      </c>
      <c r="H1211" s="119" t="str">
        <f t="shared" si="119"/>
        <v/>
      </c>
      <c r="I1211" s="122" t="str">
        <f t="shared" si="120"/>
        <v/>
      </c>
    </row>
    <row r="1212" spans="2:9" ht="15.75" x14ac:dyDescent="0.25">
      <c r="B1212" s="117" t="str">
        <f t="shared" si="115"/>
        <v/>
      </c>
      <c r="C1212" s="118" t="str">
        <f t="shared" si="116"/>
        <v/>
      </c>
      <c r="D1212" s="119" t="str">
        <f t="shared" si="117"/>
        <v/>
      </c>
      <c r="E1212" s="120">
        <f>IFERROR(IF(I1211-D1212&lt;$E$13,0,IF(B1212=$E$15,$E$13,IF(B1212&lt;$E$15,0,IF(MOD(B1212-$E$15,$E$19)=0,$E$13,0)))),0)</f>
        <v>0</v>
      </c>
      <c r="F1212" s="121"/>
      <c r="G1212" s="119" t="str">
        <f t="shared" si="118"/>
        <v/>
      </c>
      <c r="H1212" s="119" t="str">
        <f t="shared" si="119"/>
        <v/>
      </c>
      <c r="I1212" s="122" t="str">
        <f t="shared" si="120"/>
        <v/>
      </c>
    </row>
    <row r="1213" spans="2:9" ht="15.75" x14ac:dyDescent="0.25">
      <c r="B1213" s="117" t="str">
        <f t="shared" si="115"/>
        <v/>
      </c>
      <c r="C1213" s="118" t="str">
        <f t="shared" si="116"/>
        <v/>
      </c>
      <c r="D1213" s="119" t="str">
        <f t="shared" si="117"/>
        <v/>
      </c>
      <c r="E1213" s="120">
        <f>IFERROR(IF(I1212-D1213&lt;$E$13,0,IF(B1213=$E$15,$E$13,IF(B1213&lt;$E$15,0,IF(MOD(B1213-$E$15,$E$19)=0,$E$13,0)))),0)</f>
        <v>0</v>
      </c>
      <c r="F1213" s="121"/>
      <c r="G1213" s="119" t="str">
        <f t="shared" si="118"/>
        <v/>
      </c>
      <c r="H1213" s="119" t="str">
        <f t="shared" si="119"/>
        <v/>
      </c>
      <c r="I1213" s="122" t="str">
        <f t="shared" si="120"/>
        <v/>
      </c>
    </row>
    <row r="1214" spans="2:9" ht="15.75" x14ac:dyDescent="0.25">
      <c r="B1214" s="117" t="str">
        <f t="shared" si="115"/>
        <v/>
      </c>
      <c r="C1214" s="118" t="str">
        <f t="shared" si="116"/>
        <v/>
      </c>
      <c r="D1214" s="119" t="str">
        <f t="shared" si="117"/>
        <v/>
      </c>
      <c r="E1214" s="120">
        <f>IFERROR(IF(I1213-D1214&lt;$E$13,0,IF(B1214=$E$15,$E$13,IF(B1214&lt;$E$15,0,IF(MOD(B1214-$E$15,$E$19)=0,$E$13,0)))),0)</f>
        <v>0</v>
      </c>
      <c r="F1214" s="121"/>
      <c r="G1214" s="119" t="str">
        <f t="shared" si="118"/>
        <v/>
      </c>
      <c r="H1214" s="119" t="str">
        <f t="shared" si="119"/>
        <v/>
      </c>
      <c r="I1214" s="122" t="str">
        <f t="shared" si="120"/>
        <v/>
      </c>
    </row>
    <row r="1215" spans="2:9" ht="15.75" x14ac:dyDescent="0.25">
      <c r="B1215" s="117" t="str">
        <f t="shared" si="115"/>
        <v/>
      </c>
      <c r="C1215" s="118" t="str">
        <f t="shared" si="116"/>
        <v/>
      </c>
      <c r="D1215" s="119" t="str">
        <f t="shared" si="117"/>
        <v/>
      </c>
      <c r="E1215" s="120">
        <f>IFERROR(IF(I1214-D1215&lt;$E$13,0,IF(B1215=$E$15,$E$13,IF(B1215&lt;$E$15,0,IF(MOD(B1215-$E$15,$E$19)=0,$E$13,0)))),0)</f>
        <v>0</v>
      </c>
      <c r="F1215" s="121"/>
      <c r="G1215" s="119" t="str">
        <f t="shared" si="118"/>
        <v/>
      </c>
      <c r="H1215" s="119" t="str">
        <f t="shared" si="119"/>
        <v/>
      </c>
      <c r="I1215" s="122" t="str">
        <f t="shared" si="120"/>
        <v/>
      </c>
    </row>
    <row r="1216" spans="2:9" ht="15.75" x14ac:dyDescent="0.25">
      <c r="B1216" s="117" t="str">
        <f t="shared" si="115"/>
        <v/>
      </c>
      <c r="C1216" s="118" t="str">
        <f t="shared" si="116"/>
        <v/>
      </c>
      <c r="D1216" s="119" t="str">
        <f t="shared" si="117"/>
        <v/>
      </c>
      <c r="E1216" s="120">
        <f>IFERROR(IF(I1215-D1216&lt;$E$13,0,IF(B1216=$E$15,$E$13,IF(B1216&lt;$E$15,0,IF(MOD(B1216-$E$15,$E$19)=0,$E$13,0)))),0)</f>
        <v>0</v>
      </c>
      <c r="F1216" s="121"/>
      <c r="G1216" s="119" t="str">
        <f t="shared" si="118"/>
        <v/>
      </c>
      <c r="H1216" s="119" t="str">
        <f t="shared" si="119"/>
        <v/>
      </c>
      <c r="I1216" s="122" t="str">
        <f t="shared" si="120"/>
        <v/>
      </c>
    </row>
    <row r="1217" spans="2:9" ht="15.75" x14ac:dyDescent="0.25">
      <c r="B1217" s="117" t="str">
        <f t="shared" si="115"/>
        <v/>
      </c>
      <c r="C1217" s="118" t="str">
        <f t="shared" si="116"/>
        <v/>
      </c>
      <c r="D1217" s="119" t="str">
        <f t="shared" si="117"/>
        <v/>
      </c>
      <c r="E1217" s="120">
        <f>IFERROR(IF(I1216-D1217&lt;$E$13,0,IF(B1217=$E$15,$E$13,IF(B1217&lt;$E$15,0,IF(MOD(B1217-$E$15,$E$19)=0,$E$13,0)))),0)</f>
        <v>0</v>
      </c>
      <c r="F1217" s="121"/>
      <c r="G1217" s="119" t="str">
        <f t="shared" si="118"/>
        <v/>
      </c>
      <c r="H1217" s="119" t="str">
        <f t="shared" si="119"/>
        <v/>
      </c>
      <c r="I1217" s="122" t="str">
        <f t="shared" si="120"/>
        <v/>
      </c>
    </row>
    <row r="1218" spans="2:9" ht="15.75" x14ac:dyDescent="0.25">
      <c r="B1218" s="117" t="str">
        <f t="shared" si="115"/>
        <v/>
      </c>
      <c r="C1218" s="118" t="str">
        <f t="shared" si="116"/>
        <v/>
      </c>
      <c r="D1218" s="119" t="str">
        <f t="shared" si="117"/>
        <v/>
      </c>
      <c r="E1218" s="120">
        <f>IFERROR(IF(I1217-D1218&lt;$E$13,0,IF(B1218=$E$15,$E$13,IF(B1218&lt;$E$15,0,IF(MOD(B1218-$E$15,$E$19)=0,$E$13,0)))),0)</f>
        <v>0</v>
      </c>
      <c r="F1218" s="121"/>
      <c r="G1218" s="119" t="str">
        <f t="shared" si="118"/>
        <v/>
      </c>
      <c r="H1218" s="119" t="str">
        <f t="shared" si="119"/>
        <v/>
      </c>
      <c r="I1218" s="122" t="str">
        <f t="shared" si="120"/>
        <v/>
      </c>
    </row>
    <row r="1219" spans="2:9" ht="15.75" x14ac:dyDescent="0.25">
      <c r="B1219" s="117" t="str">
        <f t="shared" si="115"/>
        <v/>
      </c>
      <c r="C1219" s="118" t="str">
        <f t="shared" si="116"/>
        <v/>
      </c>
      <c r="D1219" s="119" t="str">
        <f t="shared" si="117"/>
        <v/>
      </c>
      <c r="E1219" s="120">
        <f>IFERROR(IF(I1218-D1219&lt;$E$13,0,IF(B1219=$E$15,$E$13,IF(B1219&lt;$E$15,0,IF(MOD(B1219-$E$15,$E$19)=0,$E$13,0)))),0)</f>
        <v>0</v>
      </c>
      <c r="F1219" s="121"/>
      <c r="G1219" s="119" t="str">
        <f t="shared" si="118"/>
        <v/>
      </c>
      <c r="H1219" s="119" t="str">
        <f t="shared" si="119"/>
        <v/>
      </c>
      <c r="I1219" s="122" t="str">
        <f t="shared" si="120"/>
        <v/>
      </c>
    </row>
    <row r="1220" spans="2:9" ht="15.75" x14ac:dyDescent="0.25">
      <c r="B1220" s="117" t="str">
        <f t="shared" si="115"/>
        <v/>
      </c>
      <c r="C1220" s="118" t="str">
        <f t="shared" si="116"/>
        <v/>
      </c>
      <c r="D1220" s="119" t="str">
        <f t="shared" si="117"/>
        <v/>
      </c>
      <c r="E1220" s="120">
        <f>IFERROR(IF(I1219-D1220&lt;$E$13,0,IF(B1220=$E$15,$E$13,IF(B1220&lt;$E$15,0,IF(MOD(B1220-$E$15,$E$19)=0,$E$13,0)))),0)</f>
        <v>0</v>
      </c>
      <c r="F1220" s="121"/>
      <c r="G1220" s="119" t="str">
        <f t="shared" si="118"/>
        <v/>
      </c>
      <c r="H1220" s="119" t="str">
        <f t="shared" si="119"/>
        <v/>
      </c>
      <c r="I1220" s="122" t="str">
        <f t="shared" si="120"/>
        <v/>
      </c>
    </row>
    <row r="1221" spans="2:9" ht="15.75" x14ac:dyDescent="0.25">
      <c r="B1221" s="117" t="str">
        <f t="shared" si="115"/>
        <v/>
      </c>
      <c r="C1221" s="118" t="str">
        <f t="shared" si="116"/>
        <v/>
      </c>
      <c r="D1221" s="119" t="str">
        <f t="shared" si="117"/>
        <v/>
      </c>
      <c r="E1221" s="120">
        <f>IFERROR(IF(I1220-D1221&lt;$E$13,0,IF(B1221=$E$15,$E$13,IF(B1221&lt;$E$15,0,IF(MOD(B1221-$E$15,$E$19)=0,$E$13,0)))),0)</f>
        <v>0</v>
      </c>
      <c r="F1221" s="121"/>
      <c r="G1221" s="119" t="str">
        <f t="shared" si="118"/>
        <v/>
      </c>
      <c r="H1221" s="119" t="str">
        <f t="shared" si="119"/>
        <v/>
      </c>
      <c r="I1221" s="122" t="str">
        <f t="shared" si="120"/>
        <v/>
      </c>
    </row>
    <row r="1222" spans="2:9" ht="15.75" x14ac:dyDescent="0.25">
      <c r="B1222" s="117" t="str">
        <f t="shared" si="115"/>
        <v/>
      </c>
      <c r="C1222" s="118" t="str">
        <f t="shared" si="116"/>
        <v/>
      </c>
      <c r="D1222" s="119" t="str">
        <f t="shared" si="117"/>
        <v/>
      </c>
      <c r="E1222" s="120">
        <f>IFERROR(IF(I1221-D1222&lt;$E$13,0,IF(B1222=$E$15,$E$13,IF(B1222&lt;$E$15,0,IF(MOD(B1222-$E$15,$E$19)=0,$E$13,0)))),0)</f>
        <v>0</v>
      </c>
      <c r="F1222" s="121"/>
      <c r="G1222" s="119" t="str">
        <f t="shared" si="118"/>
        <v/>
      </c>
      <c r="H1222" s="119" t="str">
        <f t="shared" si="119"/>
        <v/>
      </c>
      <c r="I1222" s="122" t="str">
        <f t="shared" si="120"/>
        <v/>
      </c>
    </row>
    <row r="1223" spans="2:9" ht="15.75" x14ac:dyDescent="0.25">
      <c r="B1223" s="117" t="str">
        <f t="shared" si="115"/>
        <v/>
      </c>
      <c r="C1223" s="118" t="str">
        <f t="shared" si="116"/>
        <v/>
      </c>
      <c r="D1223" s="119" t="str">
        <f t="shared" si="117"/>
        <v/>
      </c>
      <c r="E1223" s="120">
        <f>IFERROR(IF(I1222-D1223&lt;$E$13,0,IF(B1223=$E$15,$E$13,IF(B1223&lt;$E$15,0,IF(MOD(B1223-$E$15,$E$19)=0,$E$13,0)))),0)</f>
        <v>0</v>
      </c>
      <c r="F1223" s="121"/>
      <c r="G1223" s="119" t="str">
        <f t="shared" si="118"/>
        <v/>
      </c>
      <c r="H1223" s="119" t="str">
        <f t="shared" si="119"/>
        <v/>
      </c>
      <c r="I1223" s="122" t="str">
        <f t="shared" si="120"/>
        <v/>
      </c>
    </row>
    <row r="1224" spans="2:9" ht="15.75" x14ac:dyDescent="0.25">
      <c r="B1224" s="117" t="str">
        <f t="shared" si="115"/>
        <v/>
      </c>
      <c r="C1224" s="118" t="str">
        <f t="shared" si="116"/>
        <v/>
      </c>
      <c r="D1224" s="119" t="str">
        <f t="shared" si="117"/>
        <v/>
      </c>
      <c r="E1224" s="120">
        <f>IFERROR(IF(I1223-D1224&lt;$E$13,0,IF(B1224=$E$15,$E$13,IF(B1224&lt;$E$15,0,IF(MOD(B1224-$E$15,$E$19)=0,$E$13,0)))),0)</f>
        <v>0</v>
      </c>
      <c r="F1224" s="121"/>
      <c r="G1224" s="119" t="str">
        <f t="shared" si="118"/>
        <v/>
      </c>
      <c r="H1224" s="119" t="str">
        <f t="shared" si="119"/>
        <v/>
      </c>
      <c r="I1224" s="122" t="str">
        <f t="shared" si="120"/>
        <v/>
      </c>
    </row>
    <row r="1225" spans="2:9" ht="15.75" x14ac:dyDescent="0.25">
      <c r="B1225" s="117" t="str">
        <f t="shared" si="115"/>
        <v/>
      </c>
      <c r="C1225" s="118" t="str">
        <f t="shared" si="116"/>
        <v/>
      </c>
      <c r="D1225" s="119" t="str">
        <f t="shared" si="117"/>
        <v/>
      </c>
      <c r="E1225" s="120">
        <f>IFERROR(IF(I1224-D1225&lt;$E$13,0,IF(B1225=$E$15,$E$13,IF(B1225&lt;$E$15,0,IF(MOD(B1225-$E$15,$E$19)=0,$E$13,0)))),0)</f>
        <v>0</v>
      </c>
      <c r="F1225" s="121"/>
      <c r="G1225" s="119" t="str">
        <f t="shared" si="118"/>
        <v/>
      </c>
      <c r="H1225" s="119" t="str">
        <f t="shared" si="119"/>
        <v/>
      </c>
      <c r="I1225" s="122" t="str">
        <f t="shared" si="120"/>
        <v/>
      </c>
    </row>
    <row r="1226" spans="2:9" ht="15.75" x14ac:dyDescent="0.25">
      <c r="B1226" s="117" t="str">
        <f t="shared" si="115"/>
        <v/>
      </c>
      <c r="C1226" s="118" t="str">
        <f t="shared" si="116"/>
        <v/>
      </c>
      <c r="D1226" s="119" t="str">
        <f t="shared" si="117"/>
        <v/>
      </c>
      <c r="E1226" s="120">
        <f>IFERROR(IF(I1225-D1226&lt;$E$13,0,IF(B1226=$E$15,$E$13,IF(B1226&lt;$E$15,0,IF(MOD(B1226-$E$15,$E$19)=0,$E$13,0)))),0)</f>
        <v>0</v>
      </c>
      <c r="F1226" s="121"/>
      <c r="G1226" s="119" t="str">
        <f t="shared" si="118"/>
        <v/>
      </c>
      <c r="H1226" s="119" t="str">
        <f t="shared" si="119"/>
        <v/>
      </c>
      <c r="I1226" s="122" t="str">
        <f t="shared" si="120"/>
        <v/>
      </c>
    </row>
    <row r="1227" spans="2:9" ht="15.75" x14ac:dyDescent="0.25">
      <c r="B1227" s="117" t="str">
        <f t="shared" si="115"/>
        <v/>
      </c>
      <c r="C1227" s="118" t="str">
        <f t="shared" si="116"/>
        <v/>
      </c>
      <c r="D1227" s="119" t="str">
        <f t="shared" si="117"/>
        <v/>
      </c>
      <c r="E1227" s="120">
        <f>IFERROR(IF(I1226-D1227&lt;$E$13,0,IF(B1227=$E$15,$E$13,IF(B1227&lt;$E$15,0,IF(MOD(B1227-$E$15,$E$19)=0,$E$13,0)))),0)</f>
        <v>0</v>
      </c>
      <c r="F1227" s="121"/>
      <c r="G1227" s="119" t="str">
        <f t="shared" si="118"/>
        <v/>
      </c>
      <c r="H1227" s="119" t="str">
        <f t="shared" si="119"/>
        <v/>
      </c>
      <c r="I1227" s="122" t="str">
        <f t="shared" si="120"/>
        <v/>
      </c>
    </row>
    <row r="1228" spans="2:9" ht="15.75" x14ac:dyDescent="0.25">
      <c r="B1228" s="117" t="str">
        <f t="shared" si="115"/>
        <v/>
      </c>
      <c r="C1228" s="118" t="str">
        <f t="shared" si="116"/>
        <v/>
      </c>
      <c r="D1228" s="119" t="str">
        <f t="shared" si="117"/>
        <v/>
      </c>
      <c r="E1228" s="120">
        <f>IFERROR(IF(I1227-D1228&lt;$E$13,0,IF(B1228=$E$15,$E$13,IF(B1228&lt;$E$15,0,IF(MOD(B1228-$E$15,$E$19)=0,$E$13,0)))),0)</f>
        <v>0</v>
      </c>
      <c r="F1228" s="121"/>
      <c r="G1228" s="119" t="str">
        <f t="shared" si="118"/>
        <v/>
      </c>
      <c r="H1228" s="119" t="str">
        <f t="shared" si="119"/>
        <v/>
      </c>
      <c r="I1228" s="122" t="str">
        <f t="shared" si="120"/>
        <v/>
      </c>
    </row>
    <row r="1229" spans="2:9" ht="15.75" x14ac:dyDescent="0.25">
      <c r="B1229" s="117" t="str">
        <f t="shared" si="115"/>
        <v/>
      </c>
      <c r="C1229" s="118" t="str">
        <f t="shared" si="116"/>
        <v/>
      </c>
      <c r="D1229" s="119" t="str">
        <f t="shared" si="117"/>
        <v/>
      </c>
      <c r="E1229" s="120">
        <f>IFERROR(IF(I1228-D1229&lt;$E$13,0,IF(B1229=$E$15,$E$13,IF(B1229&lt;$E$15,0,IF(MOD(B1229-$E$15,$E$19)=0,$E$13,0)))),0)</f>
        <v>0</v>
      </c>
      <c r="F1229" s="121"/>
      <c r="G1229" s="119" t="str">
        <f t="shared" si="118"/>
        <v/>
      </c>
      <c r="H1229" s="119" t="str">
        <f t="shared" si="119"/>
        <v/>
      </c>
      <c r="I1229" s="122" t="str">
        <f t="shared" si="120"/>
        <v/>
      </c>
    </row>
    <row r="1230" spans="2:9" ht="15.75" x14ac:dyDescent="0.25">
      <c r="B1230" s="117" t="str">
        <f t="shared" si="115"/>
        <v/>
      </c>
      <c r="C1230" s="118" t="str">
        <f t="shared" si="116"/>
        <v/>
      </c>
      <c r="D1230" s="119" t="str">
        <f t="shared" si="117"/>
        <v/>
      </c>
      <c r="E1230" s="120">
        <f>IFERROR(IF(I1229-D1230&lt;$E$13,0,IF(B1230=$E$15,$E$13,IF(B1230&lt;$E$15,0,IF(MOD(B1230-$E$15,$E$19)=0,$E$13,0)))),0)</f>
        <v>0</v>
      </c>
      <c r="F1230" s="121"/>
      <c r="G1230" s="119" t="str">
        <f t="shared" si="118"/>
        <v/>
      </c>
      <c r="H1230" s="119" t="str">
        <f t="shared" si="119"/>
        <v/>
      </c>
      <c r="I1230" s="122" t="str">
        <f t="shared" si="120"/>
        <v/>
      </c>
    </row>
    <row r="1231" spans="2:9" ht="15.75" x14ac:dyDescent="0.25">
      <c r="B1231" s="117" t="str">
        <f t="shared" si="115"/>
        <v/>
      </c>
      <c r="C1231" s="118" t="str">
        <f t="shared" si="116"/>
        <v/>
      </c>
      <c r="D1231" s="119" t="str">
        <f t="shared" si="117"/>
        <v/>
      </c>
      <c r="E1231" s="120">
        <f>IFERROR(IF(I1230-D1231&lt;$E$13,0,IF(B1231=$E$15,$E$13,IF(B1231&lt;$E$15,0,IF(MOD(B1231-$E$15,$E$19)=0,$E$13,0)))),0)</f>
        <v>0</v>
      </c>
      <c r="F1231" s="121"/>
      <c r="G1231" s="119" t="str">
        <f t="shared" si="118"/>
        <v/>
      </c>
      <c r="H1231" s="119" t="str">
        <f t="shared" si="119"/>
        <v/>
      </c>
      <c r="I1231" s="122" t="str">
        <f t="shared" si="120"/>
        <v/>
      </c>
    </row>
    <row r="1232" spans="2:9" ht="15.75" x14ac:dyDescent="0.25">
      <c r="B1232" s="117" t="str">
        <f t="shared" si="115"/>
        <v/>
      </c>
      <c r="C1232" s="118" t="str">
        <f t="shared" si="116"/>
        <v/>
      </c>
      <c r="D1232" s="119" t="str">
        <f t="shared" si="117"/>
        <v/>
      </c>
      <c r="E1232" s="120">
        <f>IFERROR(IF(I1231-D1232&lt;$E$13,0,IF(B1232=$E$15,$E$13,IF(B1232&lt;$E$15,0,IF(MOD(B1232-$E$15,$E$19)=0,$E$13,0)))),0)</f>
        <v>0</v>
      </c>
      <c r="F1232" s="121"/>
      <c r="G1232" s="119" t="str">
        <f t="shared" si="118"/>
        <v/>
      </c>
      <c r="H1232" s="119" t="str">
        <f t="shared" si="119"/>
        <v/>
      </c>
      <c r="I1232" s="122" t="str">
        <f t="shared" si="120"/>
        <v/>
      </c>
    </row>
    <row r="1233" spans="2:9" ht="15.75" x14ac:dyDescent="0.25">
      <c r="B1233" s="117" t="str">
        <f t="shared" si="115"/>
        <v/>
      </c>
      <c r="C1233" s="118" t="str">
        <f t="shared" si="116"/>
        <v/>
      </c>
      <c r="D1233" s="119" t="str">
        <f t="shared" si="117"/>
        <v/>
      </c>
      <c r="E1233" s="120">
        <f>IFERROR(IF(I1232-D1233&lt;$E$13,0,IF(B1233=$E$15,$E$13,IF(B1233&lt;$E$15,0,IF(MOD(B1233-$E$15,$E$19)=0,$E$13,0)))),0)</f>
        <v>0</v>
      </c>
      <c r="F1233" s="121"/>
      <c r="G1233" s="119" t="str">
        <f t="shared" si="118"/>
        <v/>
      </c>
      <c r="H1233" s="119" t="str">
        <f t="shared" si="119"/>
        <v/>
      </c>
      <c r="I1233" s="122" t="str">
        <f t="shared" si="120"/>
        <v/>
      </c>
    </row>
    <row r="1234" spans="2:9" ht="15.75" x14ac:dyDescent="0.25">
      <c r="B1234" s="117" t="str">
        <f t="shared" si="115"/>
        <v/>
      </c>
      <c r="C1234" s="118" t="str">
        <f t="shared" si="116"/>
        <v/>
      </c>
      <c r="D1234" s="119" t="str">
        <f t="shared" si="117"/>
        <v/>
      </c>
      <c r="E1234" s="120">
        <f>IFERROR(IF(I1233-D1234&lt;$E$13,0,IF(B1234=$E$15,$E$13,IF(B1234&lt;$E$15,0,IF(MOD(B1234-$E$15,$E$19)=0,$E$13,0)))),0)</f>
        <v>0</v>
      </c>
      <c r="F1234" s="121"/>
      <c r="G1234" s="119" t="str">
        <f t="shared" si="118"/>
        <v/>
      </c>
      <c r="H1234" s="119" t="str">
        <f t="shared" si="119"/>
        <v/>
      </c>
      <c r="I1234" s="122" t="str">
        <f t="shared" si="120"/>
        <v/>
      </c>
    </row>
    <row r="1235" spans="2:9" ht="15.75" x14ac:dyDescent="0.25">
      <c r="B1235" s="117" t="str">
        <f t="shared" si="115"/>
        <v/>
      </c>
      <c r="C1235" s="118" t="str">
        <f t="shared" si="116"/>
        <v/>
      </c>
      <c r="D1235" s="119" t="str">
        <f t="shared" si="117"/>
        <v/>
      </c>
      <c r="E1235" s="120">
        <f>IFERROR(IF(I1234-D1235&lt;$E$13,0,IF(B1235=$E$15,$E$13,IF(B1235&lt;$E$15,0,IF(MOD(B1235-$E$15,$E$19)=0,$E$13,0)))),0)</f>
        <v>0</v>
      </c>
      <c r="F1235" s="121"/>
      <c r="G1235" s="119" t="str">
        <f t="shared" si="118"/>
        <v/>
      </c>
      <c r="H1235" s="119" t="str">
        <f t="shared" si="119"/>
        <v/>
      </c>
      <c r="I1235" s="122" t="str">
        <f t="shared" si="120"/>
        <v/>
      </c>
    </row>
    <row r="1236" spans="2:9" ht="15.75" x14ac:dyDescent="0.25">
      <c r="B1236" s="117" t="str">
        <f t="shared" si="115"/>
        <v/>
      </c>
      <c r="C1236" s="118" t="str">
        <f t="shared" si="116"/>
        <v/>
      </c>
      <c r="D1236" s="119" t="str">
        <f t="shared" si="117"/>
        <v/>
      </c>
      <c r="E1236" s="120">
        <f>IFERROR(IF(I1235-D1236&lt;$E$13,0,IF(B1236=$E$15,$E$13,IF(B1236&lt;$E$15,0,IF(MOD(B1236-$E$15,$E$19)=0,$E$13,0)))),0)</f>
        <v>0</v>
      </c>
      <c r="F1236" s="121"/>
      <c r="G1236" s="119" t="str">
        <f t="shared" si="118"/>
        <v/>
      </c>
      <c r="H1236" s="119" t="str">
        <f t="shared" si="119"/>
        <v/>
      </c>
      <c r="I1236" s="122" t="str">
        <f t="shared" si="120"/>
        <v/>
      </c>
    </row>
    <row r="1237" spans="2:9" ht="15.75" x14ac:dyDescent="0.25">
      <c r="B1237" s="117" t="str">
        <f t="shared" si="115"/>
        <v/>
      </c>
      <c r="C1237" s="118" t="str">
        <f t="shared" si="116"/>
        <v/>
      </c>
      <c r="D1237" s="119" t="str">
        <f t="shared" si="117"/>
        <v/>
      </c>
      <c r="E1237" s="120">
        <f>IFERROR(IF(I1236-D1237&lt;$E$13,0,IF(B1237=$E$15,$E$13,IF(B1237&lt;$E$15,0,IF(MOD(B1237-$E$15,$E$19)=0,$E$13,0)))),0)</f>
        <v>0</v>
      </c>
      <c r="F1237" s="121"/>
      <c r="G1237" s="119" t="str">
        <f t="shared" si="118"/>
        <v/>
      </c>
      <c r="H1237" s="119" t="str">
        <f t="shared" si="119"/>
        <v/>
      </c>
      <c r="I1237" s="122" t="str">
        <f t="shared" si="120"/>
        <v/>
      </c>
    </row>
    <row r="1238" spans="2:9" ht="15.75" x14ac:dyDescent="0.25">
      <c r="B1238" s="117" t="str">
        <f t="shared" si="115"/>
        <v/>
      </c>
      <c r="C1238" s="118" t="str">
        <f t="shared" si="116"/>
        <v/>
      </c>
      <c r="D1238" s="119" t="str">
        <f t="shared" si="117"/>
        <v/>
      </c>
      <c r="E1238" s="120">
        <f>IFERROR(IF(I1237-D1238&lt;$E$13,0,IF(B1238=$E$15,$E$13,IF(B1238&lt;$E$15,0,IF(MOD(B1238-$E$15,$E$19)=0,$E$13,0)))),0)</f>
        <v>0</v>
      </c>
      <c r="F1238" s="121"/>
      <c r="G1238" s="119" t="str">
        <f t="shared" si="118"/>
        <v/>
      </c>
      <c r="H1238" s="119" t="str">
        <f t="shared" si="119"/>
        <v/>
      </c>
      <c r="I1238" s="122" t="str">
        <f t="shared" si="120"/>
        <v/>
      </c>
    </row>
    <row r="1239" spans="2:9" ht="15.75" x14ac:dyDescent="0.25">
      <c r="B1239" s="117" t="str">
        <f t="shared" si="115"/>
        <v/>
      </c>
      <c r="C1239" s="118" t="str">
        <f t="shared" si="116"/>
        <v/>
      </c>
      <c r="D1239" s="119" t="str">
        <f t="shared" si="117"/>
        <v/>
      </c>
      <c r="E1239" s="120">
        <f>IFERROR(IF(I1238-D1239&lt;$E$13,0,IF(B1239=$E$15,$E$13,IF(B1239&lt;$E$15,0,IF(MOD(B1239-$E$15,$E$19)=0,$E$13,0)))),0)</f>
        <v>0</v>
      </c>
      <c r="F1239" s="121"/>
      <c r="G1239" s="119" t="str">
        <f t="shared" si="118"/>
        <v/>
      </c>
      <c r="H1239" s="119" t="str">
        <f t="shared" si="119"/>
        <v/>
      </c>
      <c r="I1239" s="122" t="str">
        <f t="shared" si="120"/>
        <v/>
      </c>
    </row>
    <row r="1240" spans="2:9" ht="15.75" x14ac:dyDescent="0.25">
      <c r="B1240" s="117" t="str">
        <f t="shared" si="115"/>
        <v/>
      </c>
      <c r="C1240" s="118" t="str">
        <f t="shared" si="116"/>
        <v/>
      </c>
      <c r="D1240" s="119" t="str">
        <f t="shared" si="117"/>
        <v/>
      </c>
      <c r="E1240" s="120">
        <f>IFERROR(IF(I1239-D1240&lt;$E$13,0,IF(B1240=$E$15,$E$13,IF(B1240&lt;$E$15,0,IF(MOD(B1240-$E$15,$E$19)=0,$E$13,0)))),0)</f>
        <v>0</v>
      </c>
      <c r="F1240" s="121"/>
      <c r="G1240" s="119" t="str">
        <f t="shared" si="118"/>
        <v/>
      </c>
      <c r="H1240" s="119" t="str">
        <f t="shared" si="119"/>
        <v/>
      </c>
      <c r="I1240" s="122" t="str">
        <f t="shared" si="120"/>
        <v/>
      </c>
    </row>
    <row r="1241" spans="2:9" ht="15.75" x14ac:dyDescent="0.25">
      <c r="B1241" s="117" t="str">
        <f t="shared" si="115"/>
        <v/>
      </c>
      <c r="C1241" s="118" t="str">
        <f t="shared" si="116"/>
        <v/>
      </c>
      <c r="D1241" s="119" t="str">
        <f t="shared" si="117"/>
        <v/>
      </c>
      <c r="E1241" s="120">
        <f>IFERROR(IF(I1240-D1241&lt;$E$13,0,IF(B1241=$E$15,$E$13,IF(B1241&lt;$E$15,0,IF(MOD(B1241-$E$15,$E$19)=0,$E$13,0)))),0)</f>
        <v>0</v>
      </c>
      <c r="F1241" s="121"/>
      <c r="G1241" s="119" t="str">
        <f t="shared" si="118"/>
        <v/>
      </c>
      <c r="H1241" s="119" t="str">
        <f t="shared" si="119"/>
        <v/>
      </c>
      <c r="I1241" s="122" t="str">
        <f t="shared" si="120"/>
        <v/>
      </c>
    </row>
    <row r="1242" spans="2:9" ht="15.75" x14ac:dyDescent="0.25">
      <c r="B1242" s="117" t="str">
        <f t="shared" si="115"/>
        <v/>
      </c>
      <c r="C1242" s="118" t="str">
        <f t="shared" si="116"/>
        <v/>
      </c>
      <c r="D1242" s="119" t="str">
        <f t="shared" si="117"/>
        <v/>
      </c>
      <c r="E1242" s="120">
        <f>IFERROR(IF(I1241-D1242&lt;$E$13,0,IF(B1242=$E$15,$E$13,IF(B1242&lt;$E$15,0,IF(MOD(B1242-$E$15,$E$19)=0,$E$13,0)))),0)</f>
        <v>0</v>
      </c>
      <c r="F1242" s="121"/>
      <c r="G1242" s="119" t="str">
        <f t="shared" si="118"/>
        <v/>
      </c>
      <c r="H1242" s="119" t="str">
        <f t="shared" si="119"/>
        <v/>
      </c>
      <c r="I1242" s="122" t="str">
        <f t="shared" si="120"/>
        <v/>
      </c>
    </row>
    <row r="1243" spans="2:9" ht="15.75" x14ac:dyDescent="0.25">
      <c r="B1243" s="117" t="str">
        <f t="shared" si="115"/>
        <v/>
      </c>
      <c r="C1243" s="118" t="str">
        <f t="shared" si="116"/>
        <v/>
      </c>
      <c r="D1243" s="119" t="str">
        <f t="shared" si="117"/>
        <v/>
      </c>
      <c r="E1243" s="120">
        <f>IFERROR(IF(I1242-D1243&lt;$E$13,0,IF(B1243=$E$15,$E$13,IF(B1243&lt;$E$15,0,IF(MOD(B1243-$E$15,$E$19)=0,$E$13,0)))),0)</f>
        <v>0</v>
      </c>
      <c r="F1243" s="121"/>
      <c r="G1243" s="119" t="str">
        <f t="shared" si="118"/>
        <v/>
      </c>
      <c r="H1243" s="119" t="str">
        <f t="shared" si="119"/>
        <v/>
      </c>
      <c r="I1243" s="122" t="str">
        <f t="shared" si="120"/>
        <v/>
      </c>
    </row>
    <row r="1244" spans="2:9" ht="15.75" x14ac:dyDescent="0.25">
      <c r="B1244" s="117" t="str">
        <f t="shared" si="115"/>
        <v/>
      </c>
      <c r="C1244" s="118" t="str">
        <f t="shared" si="116"/>
        <v/>
      </c>
      <c r="D1244" s="119" t="str">
        <f t="shared" si="117"/>
        <v/>
      </c>
      <c r="E1244" s="120">
        <f>IFERROR(IF(I1243-D1244&lt;$E$13,0,IF(B1244=$E$15,$E$13,IF(B1244&lt;$E$15,0,IF(MOD(B1244-$E$15,$E$19)=0,$E$13,0)))),0)</f>
        <v>0</v>
      </c>
      <c r="F1244" s="121"/>
      <c r="G1244" s="119" t="str">
        <f t="shared" si="118"/>
        <v/>
      </c>
      <c r="H1244" s="119" t="str">
        <f t="shared" si="119"/>
        <v/>
      </c>
      <c r="I1244" s="122" t="str">
        <f t="shared" si="120"/>
        <v/>
      </c>
    </row>
    <row r="1245" spans="2:9" ht="15.75" x14ac:dyDescent="0.25">
      <c r="B1245" s="117" t="str">
        <f t="shared" si="115"/>
        <v/>
      </c>
      <c r="C1245" s="118" t="str">
        <f t="shared" si="116"/>
        <v/>
      </c>
      <c r="D1245" s="119" t="str">
        <f t="shared" si="117"/>
        <v/>
      </c>
      <c r="E1245" s="120">
        <f>IFERROR(IF(I1244-D1245&lt;$E$13,0,IF(B1245=$E$15,$E$13,IF(B1245&lt;$E$15,0,IF(MOD(B1245-$E$15,$E$19)=0,$E$13,0)))),0)</f>
        <v>0</v>
      </c>
      <c r="F1245" s="121"/>
      <c r="G1245" s="119" t="str">
        <f t="shared" si="118"/>
        <v/>
      </c>
      <c r="H1245" s="119" t="str">
        <f t="shared" si="119"/>
        <v/>
      </c>
      <c r="I1245" s="122" t="str">
        <f t="shared" si="120"/>
        <v/>
      </c>
    </row>
    <row r="1246" spans="2:9" ht="15.75" x14ac:dyDescent="0.25">
      <c r="B1246" s="117" t="str">
        <f t="shared" si="115"/>
        <v/>
      </c>
      <c r="C1246" s="118" t="str">
        <f t="shared" si="116"/>
        <v/>
      </c>
      <c r="D1246" s="119" t="str">
        <f t="shared" si="117"/>
        <v/>
      </c>
      <c r="E1246" s="120">
        <f>IFERROR(IF(I1245-D1246&lt;$E$13,0,IF(B1246=$E$15,$E$13,IF(B1246&lt;$E$15,0,IF(MOD(B1246-$E$15,$E$19)=0,$E$13,0)))),0)</f>
        <v>0</v>
      </c>
      <c r="F1246" s="121"/>
      <c r="G1246" s="119" t="str">
        <f t="shared" si="118"/>
        <v/>
      </c>
      <c r="H1246" s="119" t="str">
        <f t="shared" si="119"/>
        <v/>
      </c>
      <c r="I1246" s="122" t="str">
        <f t="shared" si="120"/>
        <v/>
      </c>
    </row>
    <row r="1247" spans="2:9" ht="15.75" x14ac:dyDescent="0.25">
      <c r="B1247" s="117" t="str">
        <f t="shared" si="115"/>
        <v/>
      </c>
      <c r="C1247" s="118" t="str">
        <f t="shared" si="116"/>
        <v/>
      </c>
      <c r="D1247" s="119" t="str">
        <f t="shared" si="117"/>
        <v/>
      </c>
      <c r="E1247" s="120">
        <f>IFERROR(IF(I1246-D1247&lt;$E$13,0,IF(B1247=$E$15,$E$13,IF(B1247&lt;$E$15,0,IF(MOD(B1247-$E$15,$E$19)=0,$E$13,0)))),0)</f>
        <v>0</v>
      </c>
      <c r="F1247" s="121"/>
      <c r="G1247" s="119" t="str">
        <f t="shared" si="118"/>
        <v/>
      </c>
      <c r="H1247" s="119" t="str">
        <f t="shared" si="119"/>
        <v/>
      </c>
      <c r="I1247" s="122" t="str">
        <f t="shared" si="120"/>
        <v/>
      </c>
    </row>
    <row r="1248" spans="2:9" ht="15.75" x14ac:dyDescent="0.25">
      <c r="B1248" s="117" t="str">
        <f t="shared" si="115"/>
        <v/>
      </c>
      <c r="C1248" s="118" t="str">
        <f t="shared" si="116"/>
        <v/>
      </c>
      <c r="D1248" s="119" t="str">
        <f t="shared" si="117"/>
        <v/>
      </c>
      <c r="E1248" s="120">
        <f>IFERROR(IF(I1247-D1248&lt;$E$13,0,IF(B1248=$E$15,$E$13,IF(B1248&lt;$E$15,0,IF(MOD(B1248-$E$15,$E$19)=0,$E$13,0)))),0)</f>
        <v>0</v>
      </c>
      <c r="F1248" s="121"/>
      <c r="G1248" s="119" t="str">
        <f t="shared" si="118"/>
        <v/>
      </c>
      <c r="H1248" s="119" t="str">
        <f t="shared" si="119"/>
        <v/>
      </c>
      <c r="I1248" s="122" t="str">
        <f t="shared" si="120"/>
        <v/>
      </c>
    </row>
    <row r="1249" spans="2:9" ht="15.75" x14ac:dyDescent="0.25">
      <c r="B1249" s="117" t="str">
        <f t="shared" si="115"/>
        <v/>
      </c>
      <c r="C1249" s="118" t="str">
        <f t="shared" si="116"/>
        <v/>
      </c>
      <c r="D1249" s="119" t="str">
        <f t="shared" si="117"/>
        <v/>
      </c>
      <c r="E1249" s="120">
        <f>IFERROR(IF(I1248-D1249&lt;$E$13,0,IF(B1249=$E$15,$E$13,IF(B1249&lt;$E$15,0,IF(MOD(B1249-$E$15,$E$19)=0,$E$13,0)))),0)</f>
        <v>0</v>
      </c>
      <c r="F1249" s="121"/>
      <c r="G1249" s="119" t="str">
        <f t="shared" si="118"/>
        <v/>
      </c>
      <c r="H1249" s="119" t="str">
        <f t="shared" si="119"/>
        <v/>
      </c>
      <c r="I1249" s="122" t="str">
        <f t="shared" si="120"/>
        <v/>
      </c>
    </row>
    <row r="1250" spans="2:9" ht="15.75" x14ac:dyDescent="0.25">
      <c r="B1250" s="117" t="str">
        <f t="shared" si="115"/>
        <v/>
      </c>
      <c r="C1250" s="118" t="str">
        <f t="shared" si="116"/>
        <v/>
      </c>
      <c r="D1250" s="119" t="str">
        <f t="shared" si="117"/>
        <v/>
      </c>
      <c r="E1250" s="120">
        <f>IFERROR(IF(I1249-D1250&lt;$E$13,0,IF(B1250=$E$15,$E$13,IF(B1250&lt;$E$15,0,IF(MOD(B1250-$E$15,$E$19)=0,$E$13,0)))),0)</f>
        <v>0</v>
      </c>
      <c r="F1250" s="121"/>
      <c r="G1250" s="119" t="str">
        <f t="shared" si="118"/>
        <v/>
      </c>
      <c r="H1250" s="119" t="str">
        <f t="shared" si="119"/>
        <v/>
      </c>
      <c r="I1250" s="122" t="str">
        <f t="shared" si="120"/>
        <v/>
      </c>
    </row>
    <row r="1251" spans="2:9" ht="15.75" x14ac:dyDescent="0.25">
      <c r="B1251" s="117" t="str">
        <f t="shared" si="115"/>
        <v/>
      </c>
      <c r="C1251" s="118" t="str">
        <f t="shared" si="116"/>
        <v/>
      </c>
      <c r="D1251" s="119" t="str">
        <f t="shared" si="117"/>
        <v/>
      </c>
      <c r="E1251" s="120">
        <f>IFERROR(IF(I1250-D1251&lt;$E$13,0,IF(B1251=$E$15,$E$13,IF(B1251&lt;$E$15,0,IF(MOD(B1251-$E$15,$E$19)=0,$E$13,0)))),0)</f>
        <v>0</v>
      </c>
      <c r="F1251" s="121"/>
      <c r="G1251" s="119" t="str">
        <f t="shared" si="118"/>
        <v/>
      </c>
      <c r="H1251" s="119" t="str">
        <f t="shared" si="119"/>
        <v/>
      </c>
      <c r="I1251" s="122" t="str">
        <f t="shared" si="120"/>
        <v/>
      </c>
    </row>
    <row r="1252" spans="2:9" ht="15.75" x14ac:dyDescent="0.25">
      <c r="B1252" s="117" t="str">
        <f t="shared" si="115"/>
        <v/>
      </c>
      <c r="C1252" s="118" t="str">
        <f t="shared" si="116"/>
        <v/>
      </c>
      <c r="D1252" s="119" t="str">
        <f t="shared" si="117"/>
        <v/>
      </c>
      <c r="E1252" s="120">
        <f>IFERROR(IF(I1251-D1252&lt;$E$13,0,IF(B1252=$E$15,$E$13,IF(B1252&lt;$E$15,0,IF(MOD(B1252-$E$15,$E$19)=0,$E$13,0)))),0)</f>
        <v>0</v>
      </c>
      <c r="F1252" s="121"/>
      <c r="G1252" s="119" t="str">
        <f t="shared" si="118"/>
        <v/>
      </c>
      <c r="H1252" s="119" t="str">
        <f t="shared" si="119"/>
        <v/>
      </c>
      <c r="I1252" s="122" t="str">
        <f t="shared" si="120"/>
        <v/>
      </c>
    </row>
    <row r="1253" spans="2:9" ht="15.75" x14ac:dyDescent="0.25">
      <c r="B1253" s="117" t="str">
        <f t="shared" si="115"/>
        <v/>
      </c>
      <c r="C1253" s="118" t="str">
        <f t="shared" si="116"/>
        <v/>
      </c>
      <c r="D1253" s="119" t="str">
        <f t="shared" si="117"/>
        <v/>
      </c>
      <c r="E1253" s="120">
        <f>IFERROR(IF(I1252-D1253&lt;$E$13,0,IF(B1253=$E$15,$E$13,IF(B1253&lt;$E$15,0,IF(MOD(B1253-$E$15,$E$19)=0,$E$13,0)))),0)</f>
        <v>0</v>
      </c>
      <c r="F1253" s="121"/>
      <c r="G1253" s="119" t="str">
        <f t="shared" si="118"/>
        <v/>
      </c>
      <c r="H1253" s="119" t="str">
        <f t="shared" si="119"/>
        <v/>
      </c>
      <c r="I1253" s="122" t="str">
        <f t="shared" si="120"/>
        <v/>
      </c>
    </row>
    <row r="1254" spans="2:9" ht="15.75" x14ac:dyDescent="0.25">
      <c r="B1254" s="117" t="str">
        <f t="shared" si="115"/>
        <v/>
      </c>
      <c r="C1254" s="118" t="str">
        <f t="shared" si="116"/>
        <v/>
      </c>
      <c r="D1254" s="119" t="str">
        <f t="shared" si="117"/>
        <v/>
      </c>
      <c r="E1254" s="120">
        <f>IFERROR(IF(I1253-D1254&lt;$E$13,0,IF(B1254=$E$15,$E$13,IF(B1254&lt;$E$15,0,IF(MOD(B1254-$E$15,$E$19)=0,$E$13,0)))),0)</f>
        <v>0</v>
      </c>
      <c r="F1254" s="121"/>
      <c r="G1254" s="119" t="str">
        <f t="shared" si="118"/>
        <v/>
      </c>
      <c r="H1254" s="119" t="str">
        <f t="shared" si="119"/>
        <v/>
      </c>
      <c r="I1254" s="122" t="str">
        <f t="shared" si="120"/>
        <v/>
      </c>
    </row>
    <row r="1255" spans="2:9" ht="15.75" x14ac:dyDescent="0.25">
      <c r="B1255" s="117" t="str">
        <f t="shared" si="115"/>
        <v/>
      </c>
      <c r="C1255" s="118" t="str">
        <f t="shared" si="116"/>
        <v/>
      </c>
      <c r="D1255" s="119" t="str">
        <f t="shared" si="117"/>
        <v/>
      </c>
      <c r="E1255" s="120">
        <f>IFERROR(IF(I1254-D1255&lt;$E$13,0,IF(B1255=$E$15,$E$13,IF(B1255&lt;$E$15,0,IF(MOD(B1255-$E$15,$E$19)=0,$E$13,0)))),0)</f>
        <v>0</v>
      </c>
      <c r="F1255" s="121"/>
      <c r="G1255" s="119" t="str">
        <f t="shared" si="118"/>
        <v/>
      </c>
      <c r="H1255" s="119" t="str">
        <f t="shared" si="119"/>
        <v/>
      </c>
      <c r="I1255" s="122" t="str">
        <f t="shared" si="120"/>
        <v/>
      </c>
    </row>
    <row r="1256" spans="2:9" ht="15.75" x14ac:dyDescent="0.25">
      <c r="B1256" s="117" t="str">
        <f t="shared" si="115"/>
        <v/>
      </c>
      <c r="C1256" s="118" t="str">
        <f t="shared" si="116"/>
        <v/>
      </c>
      <c r="D1256" s="119" t="str">
        <f t="shared" si="117"/>
        <v/>
      </c>
      <c r="E1256" s="120">
        <f>IFERROR(IF(I1255-D1256&lt;$E$13,0,IF(B1256=$E$15,$E$13,IF(B1256&lt;$E$15,0,IF(MOD(B1256-$E$15,$E$19)=0,$E$13,0)))),0)</f>
        <v>0</v>
      </c>
      <c r="F1256" s="121"/>
      <c r="G1256" s="119" t="str">
        <f t="shared" si="118"/>
        <v/>
      </c>
      <c r="H1256" s="119" t="str">
        <f t="shared" si="119"/>
        <v/>
      </c>
      <c r="I1256" s="122" t="str">
        <f t="shared" si="120"/>
        <v/>
      </c>
    </row>
    <row r="1257" spans="2:9" ht="15.75" x14ac:dyDescent="0.25">
      <c r="B1257" s="117" t="str">
        <f t="shared" si="115"/>
        <v/>
      </c>
      <c r="C1257" s="118" t="str">
        <f t="shared" si="116"/>
        <v/>
      </c>
      <c r="D1257" s="119" t="str">
        <f t="shared" si="117"/>
        <v/>
      </c>
      <c r="E1257" s="120">
        <f>IFERROR(IF(I1256-D1257&lt;$E$13,0,IF(B1257=$E$15,$E$13,IF(B1257&lt;$E$15,0,IF(MOD(B1257-$E$15,$E$19)=0,$E$13,0)))),0)</f>
        <v>0</v>
      </c>
      <c r="F1257" s="121"/>
      <c r="G1257" s="119" t="str">
        <f t="shared" si="118"/>
        <v/>
      </c>
      <c r="H1257" s="119" t="str">
        <f t="shared" si="119"/>
        <v/>
      </c>
      <c r="I1257" s="122" t="str">
        <f t="shared" si="120"/>
        <v/>
      </c>
    </row>
    <row r="1258" spans="2:9" ht="15.75" x14ac:dyDescent="0.25">
      <c r="B1258" s="117" t="str">
        <f t="shared" ref="B1258:B1321" si="121">IFERROR(IF(I1257&lt;=0,"",B1257+1),"")</f>
        <v/>
      </c>
      <c r="C1258" s="118" t="str">
        <f t="shared" ref="C1258:C1321" si="122">IF(B1258="","",IF(OR(payment_frequency="Weekly",payment_frequency="Bi-weekly",payment_frequency="Semi-monthly"),first_payment_date+B1258*VLOOKUP(payment_frequency,periodic_table,2,0),EDATE(first_payment_date,B1258*VLOOKUP(payment_frequency,periodic_table,2,0))))</f>
        <v/>
      </c>
      <c r="D1258" s="119" t="str">
        <f t="shared" ref="D1258:D1321" si="123">IF(B1258="","",IF(I1257&lt;payment,I1257*(1+rate),payment))</f>
        <v/>
      </c>
      <c r="E1258" s="120">
        <f>IFERROR(IF(I1257-D1258&lt;$E$13,0,IF(B1258=$E$15,$E$13,IF(B1258&lt;$E$15,0,IF(MOD(B1258-$E$15,$E$19)=0,$E$13,0)))),0)</f>
        <v>0</v>
      </c>
      <c r="F1258" s="121"/>
      <c r="G1258" s="119" t="str">
        <f t="shared" ref="G1258:G1321" si="124">IF(AND(payment_type=1,B1258=1),0,IF(B1258="","",I1257*rate))</f>
        <v/>
      </c>
      <c r="H1258" s="119" t="str">
        <f t="shared" ref="H1258:H1321" si="125">IF(B1258="","",D1258-G1258+E1258+F1258)</f>
        <v/>
      </c>
      <c r="I1258" s="122" t="str">
        <f t="shared" ref="I1258:I1321" si="126">IFERROR(IF(H1258&lt;=0,"",I1257-H1258),"")</f>
        <v/>
      </c>
    </row>
    <row r="1259" spans="2:9" ht="15.75" x14ac:dyDescent="0.25">
      <c r="B1259" s="117" t="str">
        <f t="shared" si="121"/>
        <v/>
      </c>
      <c r="C1259" s="118" t="str">
        <f t="shared" si="122"/>
        <v/>
      </c>
      <c r="D1259" s="119" t="str">
        <f t="shared" si="123"/>
        <v/>
      </c>
      <c r="E1259" s="120">
        <f>IFERROR(IF(I1258-D1259&lt;$E$13,0,IF(B1259=$E$15,$E$13,IF(B1259&lt;$E$15,0,IF(MOD(B1259-$E$15,$E$19)=0,$E$13,0)))),0)</f>
        <v>0</v>
      </c>
      <c r="F1259" s="121"/>
      <c r="G1259" s="119" t="str">
        <f t="shared" si="124"/>
        <v/>
      </c>
      <c r="H1259" s="119" t="str">
        <f t="shared" si="125"/>
        <v/>
      </c>
      <c r="I1259" s="122" t="str">
        <f t="shared" si="126"/>
        <v/>
      </c>
    </row>
    <row r="1260" spans="2:9" ht="15.75" x14ac:dyDescent="0.25">
      <c r="B1260" s="117" t="str">
        <f t="shared" si="121"/>
        <v/>
      </c>
      <c r="C1260" s="118" t="str">
        <f t="shared" si="122"/>
        <v/>
      </c>
      <c r="D1260" s="119" t="str">
        <f t="shared" si="123"/>
        <v/>
      </c>
      <c r="E1260" s="120">
        <f>IFERROR(IF(I1259-D1260&lt;$E$13,0,IF(B1260=$E$15,$E$13,IF(B1260&lt;$E$15,0,IF(MOD(B1260-$E$15,$E$19)=0,$E$13,0)))),0)</f>
        <v>0</v>
      </c>
      <c r="F1260" s="121"/>
      <c r="G1260" s="119" t="str">
        <f t="shared" si="124"/>
        <v/>
      </c>
      <c r="H1260" s="119" t="str">
        <f t="shared" si="125"/>
        <v/>
      </c>
      <c r="I1260" s="122" t="str">
        <f t="shared" si="126"/>
        <v/>
      </c>
    </row>
    <row r="1261" spans="2:9" ht="15.75" x14ac:dyDescent="0.25">
      <c r="B1261" s="117" t="str">
        <f t="shared" si="121"/>
        <v/>
      </c>
      <c r="C1261" s="118" t="str">
        <f t="shared" si="122"/>
        <v/>
      </c>
      <c r="D1261" s="119" t="str">
        <f t="shared" si="123"/>
        <v/>
      </c>
      <c r="E1261" s="120">
        <f>IFERROR(IF(I1260-D1261&lt;$E$13,0,IF(B1261=$E$15,$E$13,IF(B1261&lt;$E$15,0,IF(MOD(B1261-$E$15,$E$19)=0,$E$13,0)))),0)</f>
        <v>0</v>
      </c>
      <c r="F1261" s="121"/>
      <c r="G1261" s="119" t="str">
        <f t="shared" si="124"/>
        <v/>
      </c>
      <c r="H1261" s="119" t="str">
        <f t="shared" si="125"/>
        <v/>
      </c>
      <c r="I1261" s="122" t="str">
        <f t="shared" si="126"/>
        <v/>
      </c>
    </row>
    <row r="1262" spans="2:9" ht="15.75" x14ac:dyDescent="0.25">
      <c r="B1262" s="117" t="str">
        <f t="shared" si="121"/>
        <v/>
      </c>
      <c r="C1262" s="118" t="str">
        <f t="shared" si="122"/>
        <v/>
      </c>
      <c r="D1262" s="119" t="str">
        <f t="shared" si="123"/>
        <v/>
      </c>
      <c r="E1262" s="120">
        <f>IFERROR(IF(I1261-D1262&lt;$E$13,0,IF(B1262=$E$15,$E$13,IF(B1262&lt;$E$15,0,IF(MOD(B1262-$E$15,$E$19)=0,$E$13,0)))),0)</f>
        <v>0</v>
      </c>
      <c r="F1262" s="121"/>
      <c r="G1262" s="119" t="str">
        <f t="shared" si="124"/>
        <v/>
      </c>
      <c r="H1262" s="119" t="str">
        <f t="shared" si="125"/>
        <v/>
      </c>
      <c r="I1262" s="122" t="str">
        <f t="shared" si="126"/>
        <v/>
      </c>
    </row>
    <row r="1263" spans="2:9" ht="15.75" x14ac:dyDescent="0.25">
      <c r="B1263" s="117" t="str">
        <f t="shared" si="121"/>
        <v/>
      </c>
      <c r="C1263" s="118" t="str">
        <f t="shared" si="122"/>
        <v/>
      </c>
      <c r="D1263" s="119" t="str">
        <f t="shared" si="123"/>
        <v/>
      </c>
      <c r="E1263" s="120">
        <f>IFERROR(IF(I1262-D1263&lt;$E$13,0,IF(B1263=$E$15,$E$13,IF(B1263&lt;$E$15,0,IF(MOD(B1263-$E$15,$E$19)=0,$E$13,0)))),0)</f>
        <v>0</v>
      </c>
      <c r="F1263" s="121"/>
      <c r="G1263" s="119" t="str">
        <f t="shared" si="124"/>
        <v/>
      </c>
      <c r="H1263" s="119" t="str">
        <f t="shared" si="125"/>
        <v/>
      </c>
      <c r="I1263" s="122" t="str">
        <f t="shared" si="126"/>
        <v/>
      </c>
    </row>
    <row r="1264" spans="2:9" ht="15.75" x14ac:dyDescent="0.25">
      <c r="B1264" s="117" t="str">
        <f t="shared" si="121"/>
        <v/>
      </c>
      <c r="C1264" s="118" t="str">
        <f t="shared" si="122"/>
        <v/>
      </c>
      <c r="D1264" s="119" t="str">
        <f t="shared" si="123"/>
        <v/>
      </c>
      <c r="E1264" s="120">
        <f>IFERROR(IF(I1263-D1264&lt;$E$13,0,IF(B1264=$E$15,$E$13,IF(B1264&lt;$E$15,0,IF(MOD(B1264-$E$15,$E$19)=0,$E$13,0)))),0)</f>
        <v>0</v>
      </c>
      <c r="F1264" s="121"/>
      <c r="G1264" s="119" t="str">
        <f t="shared" si="124"/>
        <v/>
      </c>
      <c r="H1264" s="119" t="str">
        <f t="shared" si="125"/>
        <v/>
      </c>
      <c r="I1264" s="122" t="str">
        <f t="shared" si="126"/>
        <v/>
      </c>
    </row>
    <row r="1265" spans="2:9" ht="15.75" x14ac:dyDescent="0.25">
      <c r="B1265" s="117" t="str">
        <f t="shared" si="121"/>
        <v/>
      </c>
      <c r="C1265" s="118" t="str">
        <f t="shared" si="122"/>
        <v/>
      </c>
      <c r="D1265" s="119" t="str">
        <f t="shared" si="123"/>
        <v/>
      </c>
      <c r="E1265" s="120">
        <f>IFERROR(IF(I1264-D1265&lt;$E$13,0,IF(B1265=$E$15,$E$13,IF(B1265&lt;$E$15,0,IF(MOD(B1265-$E$15,$E$19)=0,$E$13,0)))),0)</f>
        <v>0</v>
      </c>
      <c r="F1265" s="121"/>
      <c r="G1265" s="119" t="str">
        <f t="shared" si="124"/>
        <v/>
      </c>
      <c r="H1265" s="119" t="str">
        <f t="shared" si="125"/>
        <v/>
      </c>
      <c r="I1265" s="122" t="str">
        <f t="shared" si="126"/>
        <v/>
      </c>
    </row>
    <row r="1266" spans="2:9" ht="15.75" x14ac:dyDescent="0.25">
      <c r="B1266" s="117" t="str">
        <f t="shared" si="121"/>
        <v/>
      </c>
      <c r="C1266" s="118" t="str">
        <f t="shared" si="122"/>
        <v/>
      </c>
      <c r="D1266" s="119" t="str">
        <f t="shared" si="123"/>
        <v/>
      </c>
      <c r="E1266" s="120">
        <f>IFERROR(IF(I1265-D1266&lt;$E$13,0,IF(B1266=$E$15,$E$13,IF(B1266&lt;$E$15,0,IF(MOD(B1266-$E$15,$E$19)=0,$E$13,0)))),0)</f>
        <v>0</v>
      </c>
      <c r="F1266" s="121"/>
      <c r="G1266" s="119" t="str">
        <f t="shared" si="124"/>
        <v/>
      </c>
      <c r="H1266" s="119" t="str">
        <f t="shared" si="125"/>
        <v/>
      </c>
      <c r="I1266" s="122" t="str">
        <f t="shared" si="126"/>
        <v/>
      </c>
    </row>
    <row r="1267" spans="2:9" ht="15.75" x14ac:dyDescent="0.25">
      <c r="B1267" s="117" t="str">
        <f t="shared" si="121"/>
        <v/>
      </c>
      <c r="C1267" s="118" t="str">
        <f t="shared" si="122"/>
        <v/>
      </c>
      <c r="D1267" s="119" t="str">
        <f t="shared" si="123"/>
        <v/>
      </c>
      <c r="E1267" s="120">
        <f>IFERROR(IF(I1266-D1267&lt;$E$13,0,IF(B1267=$E$15,$E$13,IF(B1267&lt;$E$15,0,IF(MOD(B1267-$E$15,$E$19)=0,$E$13,0)))),0)</f>
        <v>0</v>
      </c>
      <c r="F1267" s="121"/>
      <c r="G1267" s="119" t="str">
        <f t="shared" si="124"/>
        <v/>
      </c>
      <c r="H1267" s="119" t="str">
        <f t="shared" si="125"/>
        <v/>
      </c>
      <c r="I1267" s="122" t="str">
        <f t="shared" si="126"/>
        <v/>
      </c>
    </row>
    <row r="1268" spans="2:9" ht="15.75" x14ac:dyDescent="0.25">
      <c r="B1268" s="117" t="str">
        <f t="shared" si="121"/>
        <v/>
      </c>
      <c r="C1268" s="118" t="str">
        <f t="shared" si="122"/>
        <v/>
      </c>
      <c r="D1268" s="119" t="str">
        <f t="shared" si="123"/>
        <v/>
      </c>
      <c r="E1268" s="120">
        <f>IFERROR(IF(I1267-D1268&lt;$E$13,0,IF(B1268=$E$15,$E$13,IF(B1268&lt;$E$15,0,IF(MOD(B1268-$E$15,$E$19)=0,$E$13,0)))),0)</f>
        <v>0</v>
      </c>
      <c r="F1268" s="121"/>
      <c r="G1268" s="119" t="str">
        <f t="shared" si="124"/>
        <v/>
      </c>
      <c r="H1268" s="119" t="str">
        <f t="shared" si="125"/>
        <v/>
      </c>
      <c r="I1268" s="122" t="str">
        <f t="shared" si="126"/>
        <v/>
      </c>
    </row>
    <row r="1269" spans="2:9" ht="15.75" x14ac:dyDescent="0.25">
      <c r="B1269" s="117" t="str">
        <f t="shared" si="121"/>
        <v/>
      </c>
      <c r="C1269" s="118" t="str">
        <f t="shared" si="122"/>
        <v/>
      </c>
      <c r="D1269" s="119" t="str">
        <f t="shared" si="123"/>
        <v/>
      </c>
      <c r="E1269" s="120">
        <f>IFERROR(IF(I1268-D1269&lt;$E$13,0,IF(B1269=$E$15,$E$13,IF(B1269&lt;$E$15,0,IF(MOD(B1269-$E$15,$E$19)=0,$E$13,0)))),0)</f>
        <v>0</v>
      </c>
      <c r="F1269" s="121"/>
      <c r="G1269" s="119" t="str">
        <f t="shared" si="124"/>
        <v/>
      </c>
      <c r="H1269" s="119" t="str">
        <f t="shared" si="125"/>
        <v/>
      </c>
      <c r="I1269" s="122" t="str">
        <f t="shared" si="126"/>
        <v/>
      </c>
    </row>
    <row r="1270" spans="2:9" ht="15.75" x14ac:dyDescent="0.25">
      <c r="B1270" s="117" t="str">
        <f t="shared" si="121"/>
        <v/>
      </c>
      <c r="C1270" s="118" t="str">
        <f t="shared" si="122"/>
        <v/>
      </c>
      <c r="D1270" s="119" t="str">
        <f t="shared" si="123"/>
        <v/>
      </c>
      <c r="E1270" s="120">
        <f>IFERROR(IF(I1269-D1270&lt;$E$13,0,IF(B1270=$E$15,$E$13,IF(B1270&lt;$E$15,0,IF(MOD(B1270-$E$15,$E$19)=0,$E$13,0)))),0)</f>
        <v>0</v>
      </c>
      <c r="F1270" s="121"/>
      <c r="G1270" s="119" t="str">
        <f t="shared" si="124"/>
        <v/>
      </c>
      <c r="H1270" s="119" t="str">
        <f t="shared" si="125"/>
        <v/>
      </c>
      <c r="I1270" s="122" t="str">
        <f t="shared" si="126"/>
        <v/>
      </c>
    </row>
    <row r="1271" spans="2:9" ht="15.75" x14ac:dyDescent="0.25">
      <c r="B1271" s="117" t="str">
        <f t="shared" si="121"/>
        <v/>
      </c>
      <c r="C1271" s="118" t="str">
        <f t="shared" si="122"/>
        <v/>
      </c>
      <c r="D1271" s="119" t="str">
        <f t="shared" si="123"/>
        <v/>
      </c>
      <c r="E1271" s="120">
        <f>IFERROR(IF(I1270-D1271&lt;$E$13,0,IF(B1271=$E$15,$E$13,IF(B1271&lt;$E$15,0,IF(MOD(B1271-$E$15,$E$19)=0,$E$13,0)))),0)</f>
        <v>0</v>
      </c>
      <c r="F1271" s="121"/>
      <c r="G1271" s="119" t="str">
        <f t="shared" si="124"/>
        <v/>
      </c>
      <c r="H1271" s="119" t="str">
        <f t="shared" si="125"/>
        <v/>
      </c>
      <c r="I1271" s="122" t="str">
        <f t="shared" si="126"/>
        <v/>
      </c>
    </row>
    <row r="1272" spans="2:9" ht="15.75" x14ac:dyDescent="0.25">
      <c r="B1272" s="117" t="str">
        <f t="shared" si="121"/>
        <v/>
      </c>
      <c r="C1272" s="118" t="str">
        <f t="shared" si="122"/>
        <v/>
      </c>
      <c r="D1272" s="119" t="str">
        <f t="shared" si="123"/>
        <v/>
      </c>
      <c r="E1272" s="120">
        <f>IFERROR(IF(I1271-D1272&lt;$E$13,0,IF(B1272=$E$15,$E$13,IF(B1272&lt;$E$15,0,IF(MOD(B1272-$E$15,$E$19)=0,$E$13,0)))),0)</f>
        <v>0</v>
      </c>
      <c r="F1272" s="121"/>
      <c r="G1272" s="119" t="str">
        <f t="shared" si="124"/>
        <v/>
      </c>
      <c r="H1272" s="119" t="str">
        <f t="shared" si="125"/>
        <v/>
      </c>
      <c r="I1272" s="122" t="str">
        <f t="shared" si="126"/>
        <v/>
      </c>
    </row>
    <row r="1273" spans="2:9" ht="15.75" x14ac:dyDescent="0.25">
      <c r="B1273" s="117" t="str">
        <f t="shared" si="121"/>
        <v/>
      </c>
      <c r="C1273" s="118" t="str">
        <f t="shared" si="122"/>
        <v/>
      </c>
      <c r="D1273" s="119" t="str">
        <f t="shared" si="123"/>
        <v/>
      </c>
      <c r="E1273" s="120">
        <f>IFERROR(IF(I1272-D1273&lt;$E$13,0,IF(B1273=$E$15,$E$13,IF(B1273&lt;$E$15,0,IF(MOD(B1273-$E$15,$E$19)=0,$E$13,0)))),0)</f>
        <v>0</v>
      </c>
      <c r="F1273" s="121"/>
      <c r="G1273" s="119" t="str">
        <f t="shared" si="124"/>
        <v/>
      </c>
      <c r="H1273" s="119" t="str">
        <f t="shared" si="125"/>
        <v/>
      </c>
      <c r="I1273" s="122" t="str">
        <f t="shared" si="126"/>
        <v/>
      </c>
    </row>
    <row r="1274" spans="2:9" ht="15.75" x14ac:dyDescent="0.25">
      <c r="B1274" s="117" t="str">
        <f t="shared" si="121"/>
        <v/>
      </c>
      <c r="C1274" s="118" t="str">
        <f t="shared" si="122"/>
        <v/>
      </c>
      <c r="D1274" s="119" t="str">
        <f t="shared" si="123"/>
        <v/>
      </c>
      <c r="E1274" s="120">
        <f>IFERROR(IF(I1273-D1274&lt;$E$13,0,IF(B1274=$E$15,$E$13,IF(B1274&lt;$E$15,0,IF(MOD(B1274-$E$15,$E$19)=0,$E$13,0)))),0)</f>
        <v>0</v>
      </c>
      <c r="F1274" s="121"/>
      <c r="G1274" s="119" t="str">
        <f t="shared" si="124"/>
        <v/>
      </c>
      <c r="H1274" s="119" t="str">
        <f t="shared" si="125"/>
        <v/>
      </c>
      <c r="I1274" s="122" t="str">
        <f t="shared" si="126"/>
        <v/>
      </c>
    </row>
    <row r="1275" spans="2:9" ht="15.75" x14ac:dyDescent="0.25">
      <c r="B1275" s="117" t="str">
        <f t="shared" si="121"/>
        <v/>
      </c>
      <c r="C1275" s="118" t="str">
        <f t="shared" si="122"/>
        <v/>
      </c>
      <c r="D1275" s="119" t="str">
        <f t="shared" si="123"/>
        <v/>
      </c>
      <c r="E1275" s="120">
        <f>IFERROR(IF(I1274-D1275&lt;$E$13,0,IF(B1275=$E$15,$E$13,IF(B1275&lt;$E$15,0,IF(MOD(B1275-$E$15,$E$19)=0,$E$13,0)))),0)</f>
        <v>0</v>
      </c>
      <c r="F1275" s="121"/>
      <c r="G1275" s="119" t="str">
        <f t="shared" si="124"/>
        <v/>
      </c>
      <c r="H1275" s="119" t="str">
        <f t="shared" si="125"/>
        <v/>
      </c>
      <c r="I1275" s="122" t="str">
        <f t="shared" si="126"/>
        <v/>
      </c>
    </row>
    <row r="1276" spans="2:9" ht="15.75" x14ac:dyDescent="0.25">
      <c r="B1276" s="117" t="str">
        <f t="shared" si="121"/>
        <v/>
      </c>
      <c r="C1276" s="118" t="str">
        <f t="shared" si="122"/>
        <v/>
      </c>
      <c r="D1276" s="119" t="str">
        <f t="shared" si="123"/>
        <v/>
      </c>
      <c r="E1276" s="120">
        <f>IFERROR(IF(I1275-D1276&lt;$E$13,0,IF(B1276=$E$15,$E$13,IF(B1276&lt;$E$15,0,IF(MOD(B1276-$E$15,$E$19)=0,$E$13,0)))),0)</f>
        <v>0</v>
      </c>
      <c r="F1276" s="121"/>
      <c r="G1276" s="119" t="str">
        <f t="shared" si="124"/>
        <v/>
      </c>
      <c r="H1276" s="119" t="str">
        <f t="shared" si="125"/>
        <v/>
      </c>
      <c r="I1276" s="122" t="str">
        <f t="shared" si="126"/>
        <v/>
      </c>
    </row>
    <row r="1277" spans="2:9" ht="15.75" x14ac:dyDescent="0.25">
      <c r="B1277" s="117" t="str">
        <f t="shared" si="121"/>
        <v/>
      </c>
      <c r="C1277" s="118" t="str">
        <f t="shared" si="122"/>
        <v/>
      </c>
      <c r="D1277" s="119" t="str">
        <f t="shared" si="123"/>
        <v/>
      </c>
      <c r="E1277" s="120">
        <f>IFERROR(IF(I1276-D1277&lt;$E$13,0,IF(B1277=$E$15,$E$13,IF(B1277&lt;$E$15,0,IF(MOD(B1277-$E$15,$E$19)=0,$E$13,0)))),0)</f>
        <v>0</v>
      </c>
      <c r="F1277" s="121"/>
      <c r="G1277" s="119" t="str">
        <f t="shared" si="124"/>
        <v/>
      </c>
      <c r="H1277" s="119" t="str">
        <f t="shared" si="125"/>
        <v/>
      </c>
      <c r="I1277" s="122" t="str">
        <f t="shared" si="126"/>
        <v/>
      </c>
    </row>
    <row r="1278" spans="2:9" ht="15.75" x14ac:dyDescent="0.25">
      <c r="B1278" s="117" t="str">
        <f t="shared" si="121"/>
        <v/>
      </c>
      <c r="C1278" s="118" t="str">
        <f t="shared" si="122"/>
        <v/>
      </c>
      <c r="D1278" s="119" t="str">
        <f t="shared" si="123"/>
        <v/>
      </c>
      <c r="E1278" s="120">
        <f>IFERROR(IF(I1277-D1278&lt;$E$13,0,IF(B1278=$E$15,$E$13,IF(B1278&lt;$E$15,0,IF(MOD(B1278-$E$15,$E$19)=0,$E$13,0)))),0)</f>
        <v>0</v>
      </c>
      <c r="F1278" s="121"/>
      <c r="G1278" s="119" t="str">
        <f t="shared" si="124"/>
        <v/>
      </c>
      <c r="H1278" s="119" t="str">
        <f t="shared" si="125"/>
        <v/>
      </c>
      <c r="I1278" s="122" t="str">
        <f t="shared" si="126"/>
        <v/>
      </c>
    </row>
    <row r="1279" spans="2:9" ht="15.75" x14ac:dyDescent="0.25">
      <c r="B1279" s="117" t="str">
        <f t="shared" si="121"/>
        <v/>
      </c>
      <c r="C1279" s="118" t="str">
        <f t="shared" si="122"/>
        <v/>
      </c>
      <c r="D1279" s="119" t="str">
        <f t="shared" si="123"/>
        <v/>
      </c>
      <c r="E1279" s="120">
        <f>IFERROR(IF(I1278-D1279&lt;$E$13,0,IF(B1279=$E$15,$E$13,IF(B1279&lt;$E$15,0,IF(MOD(B1279-$E$15,$E$19)=0,$E$13,0)))),0)</f>
        <v>0</v>
      </c>
      <c r="F1279" s="121"/>
      <c r="G1279" s="119" t="str">
        <f t="shared" si="124"/>
        <v/>
      </c>
      <c r="H1279" s="119" t="str">
        <f t="shared" si="125"/>
        <v/>
      </c>
      <c r="I1279" s="122" t="str">
        <f t="shared" si="126"/>
        <v/>
      </c>
    </row>
    <row r="1280" spans="2:9" ht="15.75" x14ac:dyDescent="0.25">
      <c r="B1280" s="117" t="str">
        <f t="shared" si="121"/>
        <v/>
      </c>
      <c r="C1280" s="118" t="str">
        <f t="shared" si="122"/>
        <v/>
      </c>
      <c r="D1280" s="119" t="str">
        <f t="shared" si="123"/>
        <v/>
      </c>
      <c r="E1280" s="120">
        <f>IFERROR(IF(I1279-D1280&lt;$E$13,0,IF(B1280=$E$15,$E$13,IF(B1280&lt;$E$15,0,IF(MOD(B1280-$E$15,$E$19)=0,$E$13,0)))),0)</f>
        <v>0</v>
      </c>
      <c r="F1280" s="121"/>
      <c r="G1280" s="119" t="str">
        <f t="shared" si="124"/>
        <v/>
      </c>
      <c r="H1280" s="119" t="str">
        <f t="shared" si="125"/>
        <v/>
      </c>
      <c r="I1280" s="122" t="str">
        <f t="shared" si="126"/>
        <v/>
      </c>
    </row>
    <row r="1281" spans="2:9" ht="15.75" x14ac:dyDescent="0.25">
      <c r="B1281" s="117" t="str">
        <f t="shared" si="121"/>
        <v/>
      </c>
      <c r="C1281" s="118" t="str">
        <f t="shared" si="122"/>
        <v/>
      </c>
      <c r="D1281" s="119" t="str">
        <f t="shared" si="123"/>
        <v/>
      </c>
      <c r="E1281" s="120">
        <f>IFERROR(IF(I1280-D1281&lt;$E$13,0,IF(B1281=$E$15,$E$13,IF(B1281&lt;$E$15,0,IF(MOD(B1281-$E$15,$E$19)=0,$E$13,0)))),0)</f>
        <v>0</v>
      </c>
      <c r="F1281" s="121"/>
      <c r="G1281" s="119" t="str">
        <f t="shared" si="124"/>
        <v/>
      </c>
      <c r="H1281" s="119" t="str">
        <f t="shared" si="125"/>
        <v/>
      </c>
      <c r="I1281" s="122" t="str">
        <f t="shared" si="126"/>
        <v/>
      </c>
    </row>
    <row r="1282" spans="2:9" ht="15.75" x14ac:dyDescent="0.25">
      <c r="B1282" s="117" t="str">
        <f t="shared" si="121"/>
        <v/>
      </c>
      <c r="C1282" s="118" t="str">
        <f t="shared" si="122"/>
        <v/>
      </c>
      <c r="D1282" s="119" t="str">
        <f t="shared" si="123"/>
        <v/>
      </c>
      <c r="E1282" s="120">
        <f>IFERROR(IF(I1281-D1282&lt;$E$13,0,IF(B1282=$E$15,$E$13,IF(B1282&lt;$E$15,0,IF(MOD(B1282-$E$15,$E$19)=0,$E$13,0)))),0)</f>
        <v>0</v>
      </c>
      <c r="F1282" s="121"/>
      <c r="G1282" s="119" t="str">
        <f t="shared" si="124"/>
        <v/>
      </c>
      <c r="H1282" s="119" t="str">
        <f t="shared" si="125"/>
        <v/>
      </c>
      <c r="I1282" s="122" t="str">
        <f t="shared" si="126"/>
        <v/>
      </c>
    </row>
    <row r="1283" spans="2:9" ht="15.75" x14ac:dyDescent="0.25">
      <c r="B1283" s="117" t="str">
        <f t="shared" si="121"/>
        <v/>
      </c>
      <c r="C1283" s="118" t="str">
        <f t="shared" si="122"/>
        <v/>
      </c>
      <c r="D1283" s="119" t="str">
        <f t="shared" si="123"/>
        <v/>
      </c>
      <c r="E1283" s="120">
        <f>IFERROR(IF(I1282-D1283&lt;$E$13,0,IF(B1283=$E$15,$E$13,IF(B1283&lt;$E$15,0,IF(MOD(B1283-$E$15,$E$19)=0,$E$13,0)))),0)</f>
        <v>0</v>
      </c>
      <c r="F1283" s="121"/>
      <c r="G1283" s="119" t="str">
        <f t="shared" si="124"/>
        <v/>
      </c>
      <c r="H1283" s="119" t="str">
        <f t="shared" si="125"/>
        <v/>
      </c>
      <c r="I1283" s="122" t="str">
        <f t="shared" si="126"/>
        <v/>
      </c>
    </row>
    <row r="1284" spans="2:9" ht="15.75" x14ac:dyDescent="0.25">
      <c r="B1284" s="117" t="str">
        <f t="shared" si="121"/>
        <v/>
      </c>
      <c r="C1284" s="118" t="str">
        <f t="shared" si="122"/>
        <v/>
      </c>
      <c r="D1284" s="119" t="str">
        <f t="shared" si="123"/>
        <v/>
      </c>
      <c r="E1284" s="120">
        <f>IFERROR(IF(I1283-D1284&lt;$E$13,0,IF(B1284=$E$15,$E$13,IF(B1284&lt;$E$15,0,IF(MOD(B1284-$E$15,$E$19)=0,$E$13,0)))),0)</f>
        <v>0</v>
      </c>
      <c r="F1284" s="121"/>
      <c r="G1284" s="119" t="str">
        <f t="shared" si="124"/>
        <v/>
      </c>
      <c r="H1284" s="119" t="str">
        <f t="shared" si="125"/>
        <v/>
      </c>
      <c r="I1284" s="122" t="str">
        <f t="shared" si="126"/>
        <v/>
      </c>
    </row>
    <row r="1285" spans="2:9" ht="15.75" x14ac:dyDescent="0.25">
      <c r="B1285" s="117" t="str">
        <f t="shared" si="121"/>
        <v/>
      </c>
      <c r="C1285" s="118" t="str">
        <f t="shared" si="122"/>
        <v/>
      </c>
      <c r="D1285" s="119" t="str">
        <f t="shared" si="123"/>
        <v/>
      </c>
      <c r="E1285" s="120">
        <f>IFERROR(IF(I1284-D1285&lt;$E$13,0,IF(B1285=$E$15,$E$13,IF(B1285&lt;$E$15,0,IF(MOD(B1285-$E$15,$E$19)=0,$E$13,0)))),0)</f>
        <v>0</v>
      </c>
      <c r="F1285" s="121"/>
      <c r="G1285" s="119" t="str">
        <f t="shared" si="124"/>
        <v/>
      </c>
      <c r="H1285" s="119" t="str">
        <f t="shared" si="125"/>
        <v/>
      </c>
      <c r="I1285" s="122" t="str">
        <f t="shared" si="126"/>
        <v/>
      </c>
    </row>
    <row r="1286" spans="2:9" ht="15.75" x14ac:dyDescent="0.25">
      <c r="B1286" s="117" t="str">
        <f t="shared" si="121"/>
        <v/>
      </c>
      <c r="C1286" s="118" t="str">
        <f t="shared" si="122"/>
        <v/>
      </c>
      <c r="D1286" s="119" t="str">
        <f t="shared" si="123"/>
        <v/>
      </c>
      <c r="E1286" s="120">
        <f>IFERROR(IF(I1285-D1286&lt;$E$13,0,IF(B1286=$E$15,$E$13,IF(B1286&lt;$E$15,0,IF(MOD(B1286-$E$15,$E$19)=0,$E$13,0)))),0)</f>
        <v>0</v>
      </c>
      <c r="F1286" s="121"/>
      <c r="G1286" s="119" t="str">
        <f t="shared" si="124"/>
        <v/>
      </c>
      <c r="H1286" s="119" t="str">
        <f t="shared" si="125"/>
        <v/>
      </c>
      <c r="I1286" s="122" t="str">
        <f t="shared" si="126"/>
        <v/>
      </c>
    </row>
    <row r="1287" spans="2:9" ht="15.75" x14ac:dyDescent="0.25">
      <c r="B1287" s="117" t="str">
        <f t="shared" si="121"/>
        <v/>
      </c>
      <c r="C1287" s="118" t="str">
        <f t="shared" si="122"/>
        <v/>
      </c>
      <c r="D1287" s="119" t="str">
        <f t="shared" si="123"/>
        <v/>
      </c>
      <c r="E1287" s="120">
        <f>IFERROR(IF(I1286-D1287&lt;$E$13,0,IF(B1287=$E$15,$E$13,IF(B1287&lt;$E$15,0,IF(MOD(B1287-$E$15,$E$19)=0,$E$13,0)))),0)</f>
        <v>0</v>
      </c>
      <c r="F1287" s="121"/>
      <c r="G1287" s="119" t="str">
        <f t="shared" si="124"/>
        <v/>
      </c>
      <c r="H1287" s="119" t="str">
        <f t="shared" si="125"/>
        <v/>
      </c>
      <c r="I1287" s="122" t="str">
        <f t="shared" si="126"/>
        <v/>
      </c>
    </row>
    <row r="1288" spans="2:9" ht="15.75" x14ac:dyDescent="0.25">
      <c r="B1288" s="117" t="str">
        <f t="shared" si="121"/>
        <v/>
      </c>
      <c r="C1288" s="118" t="str">
        <f t="shared" si="122"/>
        <v/>
      </c>
      <c r="D1288" s="119" t="str">
        <f t="shared" si="123"/>
        <v/>
      </c>
      <c r="E1288" s="120">
        <f>IFERROR(IF(I1287-D1288&lt;$E$13,0,IF(B1288=$E$15,$E$13,IF(B1288&lt;$E$15,0,IF(MOD(B1288-$E$15,$E$19)=0,$E$13,0)))),0)</f>
        <v>0</v>
      </c>
      <c r="F1288" s="121"/>
      <c r="G1288" s="119" t="str">
        <f t="shared" si="124"/>
        <v/>
      </c>
      <c r="H1288" s="119" t="str">
        <f t="shared" si="125"/>
        <v/>
      </c>
      <c r="I1288" s="122" t="str">
        <f t="shared" si="126"/>
        <v/>
      </c>
    </row>
    <row r="1289" spans="2:9" ht="15.75" x14ac:dyDescent="0.25">
      <c r="B1289" s="117" t="str">
        <f t="shared" si="121"/>
        <v/>
      </c>
      <c r="C1289" s="118" t="str">
        <f t="shared" si="122"/>
        <v/>
      </c>
      <c r="D1289" s="119" t="str">
        <f t="shared" si="123"/>
        <v/>
      </c>
      <c r="E1289" s="120">
        <f>IFERROR(IF(I1288-D1289&lt;$E$13,0,IF(B1289=$E$15,$E$13,IF(B1289&lt;$E$15,0,IF(MOD(B1289-$E$15,$E$19)=0,$E$13,0)))),0)</f>
        <v>0</v>
      </c>
      <c r="F1289" s="121"/>
      <c r="G1289" s="119" t="str">
        <f t="shared" si="124"/>
        <v/>
      </c>
      <c r="H1289" s="119" t="str">
        <f t="shared" si="125"/>
        <v/>
      </c>
      <c r="I1289" s="122" t="str">
        <f t="shared" si="126"/>
        <v/>
      </c>
    </row>
    <row r="1290" spans="2:9" ht="15.75" x14ac:dyDescent="0.25">
      <c r="B1290" s="117" t="str">
        <f t="shared" si="121"/>
        <v/>
      </c>
      <c r="C1290" s="118" t="str">
        <f t="shared" si="122"/>
        <v/>
      </c>
      <c r="D1290" s="119" t="str">
        <f t="shared" si="123"/>
        <v/>
      </c>
      <c r="E1290" s="120">
        <f>IFERROR(IF(I1289-D1290&lt;$E$13,0,IF(B1290=$E$15,$E$13,IF(B1290&lt;$E$15,0,IF(MOD(B1290-$E$15,$E$19)=0,$E$13,0)))),0)</f>
        <v>0</v>
      </c>
      <c r="F1290" s="121"/>
      <c r="G1290" s="119" t="str">
        <f t="shared" si="124"/>
        <v/>
      </c>
      <c r="H1290" s="119" t="str">
        <f t="shared" si="125"/>
        <v/>
      </c>
      <c r="I1290" s="122" t="str">
        <f t="shared" si="126"/>
        <v/>
      </c>
    </row>
    <row r="1291" spans="2:9" ht="15.75" x14ac:dyDescent="0.25">
      <c r="B1291" s="117" t="str">
        <f t="shared" si="121"/>
        <v/>
      </c>
      <c r="C1291" s="118" t="str">
        <f t="shared" si="122"/>
        <v/>
      </c>
      <c r="D1291" s="119" t="str">
        <f t="shared" si="123"/>
        <v/>
      </c>
      <c r="E1291" s="120">
        <f>IFERROR(IF(I1290-D1291&lt;$E$13,0,IF(B1291=$E$15,$E$13,IF(B1291&lt;$E$15,0,IF(MOD(B1291-$E$15,$E$19)=0,$E$13,0)))),0)</f>
        <v>0</v>
      </c>
      <c r="F1291" s="121"/>
      <c r="G1291" s="119" t="str">
        <f t="shared" si="124"/>
        <v/>
      </c>
      <c r="H1291" s="119" t="str">
        <f t="shared" si="125"/>
        <v/>
      </c>
      <c r="I1291" s="122" t="str">
        <f t="shared" si="126"/>
        <v/>
      </c>
    </row>
    <row r="1292" spans="2:9" ht="15.75" x14ac:dyDescent="0.25">
      <c r="B1292" s="117" t="str">
        <f t="shared" si="121"/>
        <v/>
      </c>
      <c r="C1292" s="118" t="str">
        <f t="shared" si="122"/>
        <v/>
      </c>
      <c r="D1292" s="119" t="str">
        <f t="shared" si="123"/>
        <v/>
      </c>
      <c r="E1292" s="120">
        <f>IFERROR(IF(I1291-D1292&lt;$E$13,0,IF(B1292=$E$15,$E$13,IF(B1292&lt;$E$15,0,IF(MOD(B1292-$E$15,$E$19)=0,$E$13,0)))),0)</f>
        <v>0</v>
      </c>
      <c r="F1292" s="121"/>
      <c r="G1292" s="119" t="str">
        <f t="shared" si="124"/>
        <v/>
      </c>
      <c r="H1292" s="119" t="str">
        <f t="shared" si="125"/>
        <v/>
      </c>
      <c r="I1292" s="122" t="str">
        <f t="shared" si="126"/>
        <v/>
      </c>
    </row>
    <row r="1293" spans="2:9" ht="15.75" x14ac:dyDescent="0.25">
      <c r="B1293" s="117" t="str">
        <f t="shared" si="121"/>
        <v/>
      </c>
      <c r="C1293" s="118" t="str">
        <f t="shared" si="122"/>
        <v/>
      </c>
      <c r="D1293" s="119" t="str">
        <f t="shared" si="123"/>
        <v/>
      </c>
      <c r="E1293" s="120">
        <f>IFERROR(IF(I1292-D1293&lt;$E$13,0,IF(B1293=$E$15,$E$13,IF(B1293&lt;$E$15,0,IF(MOD(B1293-$E$15,$E$19)=0,$E$13,0)))),0)</f>
        <v>0</v>
      </c>
      <c r="F1293" s="121"/>
      <c r="G1293" s="119" t="str">
        <f t="shared" si="124"/>
        <v/>
      </c>
      <c r="H1293" s="119" t="str">
        <f t="shared" si="125"/>
        <v/>
      </c>
      <c r="I1293" s="122" t="str">
        <f t="shared" si="126"/>
        <v/>
      </c>
    </row>
    <row r="1294" spans="2:9" ht="15.75" x14ac:dyDescent="0.25">
      <c r="B1294" s="117" t="str">
        <f t="shared" si="121"/>
        <v/>
      </c>
      <c r="C1294" s="118" t="str">
        <f t="shared" si="122"/>
        <v/>
      </c>
      <c r="D1294" s="119" t="str">
        <f t="shared" si="123"/>
        <v/>
      </c>
      <c r="E1294" s="120">
        <f>IFERROR(IF(I1293-D1294&lt;$E$13,0,IF(B1294=$E$15,$E$13,IF(B1294&lt;$E$15,0,IF(MOD(B1294-$E$15,$E$19)=0,$E$13,0)))),0)</f>
        <v>0</v>
      </c>
      <c r="F1294" s="121"/>
      <c r="G1294" s="119" t="str">
        <f t="shared" si="124"/>
        <v/>
      </c>
      <c r="H1294" s="119" t="str">
        <f t="shared" si="125"/>
        <v/>
      </c>
      <c r="I1294" s="122" t="str">
        <f t="shared" si="126"/>
        <v/>
      </c>
    </row>
    <row r="1295" spans="2:9" ht="15.75" x14ac:dyDescent="0.25">
      <c r="B1295" s="117" t="str">
        <f t="shared" si="121"/>
        <v/>
      </c>
      <c r="C1295" s="118" t="str">
        <f t="shared" si="122"/>
        <v/>
      </c>
      <c r="D1295" s="119" t="str">
        <f t="shared" si="123"/>
        <v/>
      </c>
      <c r="E1295" s="120">
        <f>IFERROR(IF(I1294-D1295&lt;$E$13,0,IF(B1295=$E$15,$E$13,IF(B1295&lt;$E$15,0,IF(MOD(B1295-$E$15,$E$19)=0,$E$13,0)))),0)</f>
        <v>0</v>
      </c>
      <c r="F1295" s="121"/>
      <c r="G1295" s="119" t="str">
        <f t="shared" si="124"/>
        <v/>
      </c>
      <c r="H1295" s="119" t="str">
        <f t="shared" si="125"/>
        <v/>
      </c>
      <c r="I1295" s="122" t="str">
        <f t="shared" si="126"/>
        <v/>
      </c>
    </row>
    <row r="1296" spans="2:9" ht="15.75" x14ac:dyDescent="0.25">
      <c r="B1296" s="117" t="str">
        <f t="shared" si="121"/>
        <v/>
      </c>
      <c r="C1296" s="118" t="str">
        <f t="shared" si="122"/>
        <v/>
      </c>
      <c r="D1296" s="119" t="str">
        <f t="shared" si="123"/>
        <v/>
      </c>
      <c r="E1296" s="120">
        <f>IFERROR(IF(I1295-D1296&lt;$E$13,0,IF(B1296=$E$15,$E$13,IF(B1296&lt;$E$15,0,IF(MOD(B1296-$E$15,$E$19)=0,$E$13,0)))),0)</f>
        <v>0</v>
      </c>
      <c r="F1296" s="121"/>
      <c r="G1296" s="119" t="str">
        <f t="shared" si="124"/>
        <v/>
      </c>
      <c r="H1296" s="119" t="str">
        <f t="shared" si="125"/>
        <v/>
      </c>
      <c r="I1296" s="122" t="str">
        <f t="shared" si="126"/>
        <v/>
      </c>
    </row>
    <row r="1297" spans="2:9" ht="15.75" x14ac:dyDescent="0.25">
      <c r="B1297" s="117" t="str">
        <f t="shared" si="121"/>
        <v/>
      </c>
      <c r="C1297" s="118" t="str">
        <f t="shared" si="122"/>
        <v/>
      </c>
      <c r="D1297" s="119" t="str">
        <f t="shared" si="123"/>
        <v/>
      </c>
      <c r="E1297" s="120">
        <f>IFERROR(IF(I1296-D1297&lt;$E$13,0,IF(B1297=$E$15,$E$13,IF(B1297&lt;$E$15,0,IF(MOD(B1297-$E$15,$E$19)=0,$E$13,0)))),0)</f>
        <v>0</v>
      </c>
      <c r="F1297" s="121"/>
      <c r="G1297" s="119" t="str">
        <f t="shared" si="124"/>
        <v/>
      </c>
      <c r="H1297" s="119" t="str">
        <f t="shared" si="125"/>
        <v/>
      </c>
      <c r="I1297" s="122" t="str">
        <f t="shared" si="126"/>
        <v/>
      </c>
    </row>
    <row r="1298" spans="2:9" ht="15.75" x14ac:dyDescent="0.25">
      <c r="B1298" s="117" t="str">
        <f t="shared" si="121"/>
        <v/>
      </c>
      <c r="C1298" s="118" t="str">
        <f t="shared" si="122"/>
        <v/>
      </c>
      <c r="D1298" s="119" t="str">
        <f t="shared" si="123"/>
        <v/>
      </c>
      <c r="E1298" s="120">
        <f>IFERROR(IF(I1297-D1298&lt;$E$13,0,IF(B1298=$E$15,$E$13,IF(B1298&lt;$E$15,0,IF(MOD(B1298-$E$15,$E$19)=0,$E$13,0)))),0)</f>
        <v>0</v>
      </c>
      <c r="F1298" s="121"/>
      <c r="G1298" s="119" t="str">
        <f t="shared" si="124"/>
        <v/>
      </c>
      <c r="H1298" s="119" t="str">
        <f t="shared" si="125"/>
        <v/>
      </c>
      <c r="I1298" s="122" t="str">
        <f t="shared" si="126"/>
        <v/>
      </c>
    </row>
    <row r="1299" spans="2:9" ht="15.75" x14ac:dyDescent="0.25">
      <c r="B1299" s="117" t="str">
        <f t="shared" si="121"/>
        <v/>
      </c>
      <c r="C1299" s="118" t="str">
        <f t="shared" si="122"/>
        <v/>
      </c>
      <c r="D1299" s="119" t="str">
        <f t="shared" si="123"/>
        <v/>
      </c>
      <c r="E1299" s="120">
        <f>IFERROR(IF(I1298-D1299&lt;$E$13,0,IF(B1299=$E$15,$E$13,IF(B1299&lt;$E$15,0,IF(MOD(B1299-$E$15,$E$19)=0,$E$13,0)))),0)</f>
        <v>0</v>
      </c>
      <c r="F1299" s="121"/>
      <c r="G1299" s="119" t="str">
        <f t="shared" si="124"/>
        <v/>
      </c>
      <c r="H1299" s="119" t="str">
        <f t="shared" si="125"/>
        <v/>
      </c>
      <c r="I1299" s="122" t="str">
        <f t="shared" si="126"/>
        <v/>
      </c>
    </row>
    <row r="1300" spans="2:9" ht="15.75" x14ac:dyDescent="0.25">
      <c r="B1300" s="117" t="str">
        <f t="shared" si="121"/>
        <v/>
      </c>
      <c r="C1300" s="118" t="str">
        <f t="shared" si="122"/>
        <v/>
      </c>
      <c r="D1300" s="119" t="str">
        <f t="shared" si="123"/>
        <v/>
      </c>
      <c r="E1300" s="120">
        <f>IFERROR(IF(I1299-D1300&lt;$E$13,0,IF(B1300=$E$15,$E$13,IF(B1300&lt;$E$15,0,IF(MOD(B1300-$E$15,$E$19)=0,$E$13,0)))),0)</f>
        <v>0</v>
      </c>
      <c r="F1300" s="121"/>
      <c r="G1300" s="119" t="str">
        <f t="shared" si="124"/>
        <v/>
      </c>
      <c r="H1300" s="119" t="str">
        <f t="shared" si="125"/>
        <v/>
      </c>
      <c r="I1300" s="122" t="str">
        <f t="shared" si="126"/>
        <v/>
      </c>
    </row>
    <row r="1301" spans="2:9" ht="15.75" x14ac:dyDescent="0.25">
      <c r="B1301" s="117" t="str">
        <f t="shared" si="121"/>
        <v/>
      </c>
      <c r="C1301" s="118" t="str">
        <f t="shared" si="122"/>
        <v/>
      </c>
      <c r="D1301" s="119" t="str">
        <f t="shared" si="123"/>
        <v/>
      </c>
      <c r="E1301" s="120">
        <f>IFERROR(IF(I1300-D1301&lt;$E$13,0,IF(B1301=$E$15,$E$13,IF(B1301&lt;$E$15,0,IF(MOD(B1301-$E$15,$E$19)=0,$E$13,0)))),0)</f>
        <v>0</v>
      </c>
      <c r="F1301" s="121"/>
      <c r="G1301" s="119" t="str">
        <f t="shared" si="124"/>
        <v/>
      </c>
      <c r="H1301" s="119" t="str">
        <f t="shared" si="125"/>
        <v/>
      </c>
      <c r="I1301" s="122" t="str">
        <f t="shared" si="126"/>
        <v/>
      </c>
    </row>
    <row r="1302" spans="2:9" ht="15.75" x14ac:dyDescent="0.25">
      <c r="B1302" s="117" t="str">
        <f t="shared" si="121"/>
        <v/>
      </c>
      <c r="C1302" s="118" t="str">
        <f t="shared" si="122"/>
        <v/>
      </c>
      <c r="D1302" s="119" t="str">
        <f t="shared" si="123"/>
        <v/>
      </c>
      <c r="E1302" s="120">
        <f>IFERROR(IF(I1301-D1302&lt;$E$13,0,IF(B1302=$E$15,$E$13,IF(B1302&lt;$E$15,0,IF(MOD(B1302-$E$15,$E$19)=0,$E$13,0)))),0)</f>
        <v>0</v>
      </c>
      <c r="F1302" s="121"/>
      <c r="G1302" s="119" t="str">
        <f t="shared" si="124"/>
        <v/>
      </c>
      <c r="H1302" s="119" t="str">
        <f t="shared" si="125"/>
        <v/>
      </c>
      <c r="I1302" s="122" t="str">
        <f t="shared" si="126"/>
        <v/>
      </c>
    </row>
    <row r="1303" spans="2:9" ht="15.75" x14ac:dyDescent="0.25">
      <c r="B1303" s="117" t="str">
        <f t="shared" si="121"/>
        <v/>
      </c>
      <c r="C1303" s="118" t="str">
        <f t="shared" si="122"/>
        <v/>
      </c>
      <c r="D1303" s="119" t="str">
        <f t="shared" si="123"/>
        <v/>
      </c>
      <c r="E1303" s="120">
        <f>IFERROR(IF(I1302-D1303&lt;$E$13,0,IF(B1303=$E$15,$E$13,IF(B1303&lt;$E$15,0,IF(MOD(B1303-$E$15,$E$19)=0,$E$13,0)))),0)</f>
        <v>0</v>
      </c>
      <c r="F1303" s="121"/>
      <c r="G1303" s="119" t="str">
        <f t="shared" si="124"/>
        <v/>
      </c>
      <c r="H1303" s="119" t="str">
        <f t="shared" si="125"/>
        <v/>
      </c>
      <c r="I1303" s="122" t="str">
        <f t="shared" si="126"/>
        <v/>
      </c>
    </row>
    <row r="1304" spans="2:9" ht="15.75" x14ac:dyDescent="0.25">
      <c r="B1304" s="117" t="str">
        <f t="shared" si="121"/>
        <v/>
      </c>
      <c r="C1304" s="118" t="str">
        <f t="shared" si="122"/>
        <v/>
      </c>
      <c r="D1304" s="119" t="str">
        <f t="shared" si="123"/>
        <v/>
      </c>
      <c r="E1304" s="120">
        <f>IFERROR(IF(I1303-D1304&lt;$E$13,0,IF(B1304=$E$15,$E$13,IF(B1304&lt;$E$15,0,IF(MOD(B1304-$E$15,$E$19)=0,$E$13,0)))),0)</f>
        <v>0</v>
      </c>
      <c r="F1304" s="121"/>
      <c r="G1304" s="119" t="str">
        <f t="shared" si="124"/>
        <v/>
      </c>
      <c r="H1304" s="119" t="str">
        <f t="shared" si="125"/>
        <v/>
      </c>
      <c r="I1304" s="122" t="str">
        <f t="shared" si="126"/>
        <v/>
      </c>
    </row>
    <row r="1305" spans="2:9" ht="15.75" x14ac:dyDescent="0.25">
      <c r="B1305" s="117" t="str">
        <f t="shared" si="121"/>
        <v/>
      </c>
      <c r="C1305" s="118" t="str">
        <f t="shared" si="122"/>
        <v/>
      </c>
      <c r="D1305" s="119" t="str">
        <f t="shared" si="123"/>
        <v/>
      </c>
      <c r="E1305" s="120">
        <f>IFERROR(IF(I1304-D1305&lt;$E$13,0,IF(B1305=$E$15,$E$13,IF(B1305&lt;$E$15,0,IF(MOD(B1305-$E$15,$E$19)=0,$E$13,0)))),0)</f>
        <v>0</v>
      </c>
      <c r="F1305" s="121"/>
      <c r="G1305" s="119" t="str">
        <f t="shared" si="124"/>
        <v/>
      </c>
      <c r="H1305" s="119" t="str">
        <f t="shared" si="125"/>
        <v/>
      </c>
      <c r="I1305" s="122" t="str">
        <f t="shared" si="126"/>
        <v/>
      </c>
    </row>
    <row r="1306" spans="2:9" ht="15.75" x14ac:dyDescent="0.25">
      <c r="B1306" s="117" t="str">
        <f t="shared" si="121"/>
        <v/>
      </c>
      <c r="C1306" s="118" t="str">
        <f t="shared" si="122"/>
        <v/>
      </c>
      <c r="D1306" s="119" t="str">
        <f t="shared" si="123"/>
        <v/>
      </c>
      <c r="E1306" s="120">
        <f>IFERROR(IF(I1305-D1306&lt;$E$13,0,IF(B1306=$E$15,$E$13,IF(B1306&lt;$E$15,0,IF(MOD(B1306-$E$15,$E$19)=0,$E$13,0)))),0)</f>
        <v>0</v>
      </c>
      <c r="F1306" s="121"/>
      <c r="G1306" s="119" t="str">
        <f t="shared" si="124"/>
        <v/>
      </c>
      <c r="H1306" s="119" t="str">
        <f t="shared" si="125"/>
        <v/>
      </c>
      <c r="I1306" s="122" t="str">
        <f t="shared" si="126"/>
        <v/>
      </c>
    </row>
    <row r="1307" spans="2:9" ht="15.75" x14ac:dyDescent="0.25">
      <c r="B1307" s="117" t="str">
        <f t="shared" si="121"/>
        <v/>
      </c>
      <c r="C1307" s="118" t="str">
        <f t="shared" si="122"/>
        <v/>
      </c>
      <c r="D1307" s="119" t="str">
        <f t="shared" si="123"/>
        <v/>
      </c>
      <c r="E1307" s="120">
        <f>IFERROR(IF(I1306-D1307&lt;$E$13,0,IF(B1307=$E$15,$E$13,IF(B1307&lt;$E$15,0,IF(MOD(B1307-$E$15,$E$19)=0,$E$13,0)))),0)</f>
        <v>0</v>
      </c>
      <c r="F1307" s="121"/>
      <c r="G1307" s="119" t="str">
        <f t="shared" si="124"/>
        <v/>
      </c>
      <c r="H1307" s="119" t="str">
        <f t="shared" si="125"/>
        <v/>
      </c>
      <c r="I1307" s="122" t="str">
        <f t="shared" si="126"/>
        <v/>
      </c>
    </row>
    <row r="1308" spans="2:9" ht="15.75" x14ac:dyDescent="0.25">
      <c r="B1308" s="117" t="str">
        <f t="shared" si="121"/>
        <v/>
      </c>
      <c r="C1308" s="118" t="str">
        <f t="shared" si="122"/>
        <v/>
      </c>
      <c r="D1308" s="119" t="str">
        <f t="shared" si="123"/>
        <v/>
      </c>
      <c r="E1308" s="120">
        <f>IFERROR(IF(I1307-D1308&lt;$E$13,0,IF(B1308=$E$15,$E$13,IF(B1308&lt;$E$15,0,IF(MOD(B1308-$E$15,$E$19)=0,$E$13,0)))),0)</f>
        <v>0</v>
      </c>
      <c r="F1308" s="121"/>
      <c r="G1308" s="119" t="str">
        <f t="shared" si="124"/>
        <v/>
      </c>
      <c r="H1308" s="119" t="str">
        <f t="shared" si="125"/>
        <v/>
      </c>
      <c r="I1308" s="122" t="str">
        <f t="shared" si="126"/>
        <v/>
      </c>
    </row>
    <row r="1309" spans="2:9" ht="15.75" x14ac:dyDescent="0.25">
      <c r="B1309" s="117" t="str">
        <f t="shared" si="121"/>
        <v/>
      </c>
      <c r="C1309" s="118" t="str">
        <f t="shared" si="122"/>
        <v/>
      </c>
      <c r="D1309" s="119" t="str">
        <f t="shared" si="123"/>
        <v/>
      </c>
      <c r="E1309" s="120">
        <f>IFERROR(IF(I1308-D1309&lt;$E$13,0,IF(B1309=$E$15,$E$13,IF(B1309&lt;$E$15,0,IF(MOD(B1309-$E$15,$E$19)=0,$E$13,0)))),0)</f>
        <v>0</v>
      </c>
      <c r="F1309" s="121"/>
      <c r="G1309" s="119" t="str">
        <f t="shared" si="124"/>
        <v/>
      </c>
      <c r="H1309" s="119" t="str">
        <f t="shared" si="125"/>
        <v/>
      </c>
      <c r="I1309" s="122" t="str">
        <f t="shared" si="126"/>
        <v/>
      </c>
    </row>
    <row r="1310" spans="2:9" ht="15.75" x14ac:dyDescent="0.25">
      <c r="B1310" s="117" t="str">
        <f t="shared" si="121"/>
        <v/>
      </c>
      <c r="C1310" s="118" t="str">
        <f t="shared" si="122"/>
        <v/>
      </c>
      <c r="D1310" s="119" t="str">
        <f t="shared" si="123"/>
        <v/>
      </c>
      <c r="E1310" s="120">
        <f>IFERROR(IF(I1309-D1310&lt;$E$13,0,IF(B1310=$E$15,$E$13,IF(B1310&lt;$E$15,0,IF(MOD(B1310-$E$15,$E$19)=0,$E$13,0)))),0)</f>
        <v>0</v>
      </c>
      <c r="F1310" s="121"/>
      <c r="G1310" s="119" t="str">
        <f t="shared" si="124"/>
        <v/>
      </c>
      <c r="H1310" s="119" t="str">
        <f t="shared" si="125"/>
        <v/>
      </c>
      <c r="I1310" s="122" t="str">
        <f t="shared" si="126"/>
        <v/>
      </c>
    </row>
    <row r="1311" spans="2:9" ht="15.75" x14ac:dyDescent="0.25">
      <c r="B1311" s="117" t="str">
        <f t="shared" si="121"/>
        <v/>
      </c>
      <c r="C1311" s="118" t="str">
        <f t="shared" si="122"/>
        <v/>
      </c>
      <c r="D1311" s="119" t="str">
        <f t="shared" si="123"/>
        <v/>
      </c>
      <c r="E1311" s="120">
        <f>IFERROR(IF(I1310-D1311&lt;$E$13,0,IF(B1311=$E$15,$E$13,IF(B1311&lt;$E$15,0,IF(MOD(B1311-$E$15,$E$19)=0,$E$13,0)))),0)</f>
        <v>0</v>
      </c>
      <c r="F1311" s="121"/>
      <c r="G1311" s="119" t="str">
        <f t="shared" si="124"/>
        <v/>
      </c>
      <c r="H1311" s="119" t="str">
        <f t="shared" si="125"/>
        <v/>
      </c>
      <c r="I1311" s="122" t="str">
        <f t="shared" si="126"/>
        <v/>
      </c>
    </row>
    <row r="1312" spans="2:9" ht="15.75" x14ac:dyDescent="0.25">
      <c r="B1312" s="117" t="str">
        <f t="shared" si="121"/>
        <v/>
      </c>
      <c r="C1312" s="118" t="str">
        <f t="shared" si="122"/>
        <v/>
      </c>
      <c r="D1312" s="119" t="str">
        <f t="shared" si="123"/>
        <v/>
      </c>
      <c r="E1312" s="120">
        <f>IFERROR(IF(I1311-D1312&lt;$E$13,0,IF(B1312=$E$15,$E$13,IF(B1312&lt;$E$15,0,IF(MOD(B1312-$E$15,$E$19)=0,$E$13,0)))),0)</f>
        <v>0</v>
      </c>
      <c r="F1312" s="121"/>
      <c r="G1312" s="119" t="str">
        <f t="shared" si="124"/>
        <v/>
      </c>
      <c r="H1312" s="119" t="str">
        <f t="shared" si="125"/>
        <v/>
      </c>
      <c r="I1312" s="122" t="str">
        <f t="shared" si="126"/>
        <v/>
      </c>
    </row>
    <row r="1313" spans="2:9" ht="15.75" x14ac:dyDescent="0.25">
      <c r="B1313" s="117" t="str">
        <f t="shared" si="121"/>
        <v/>
      </c>
      <c r="C1313" s="118" t="str">
        <f t="shared" si="122"/>
        <v/>
      </c>
      <c r="D1313" s="119" t="str">
        <f t="shared" si="123"/>
        <v/>
      </c>
      <c r="E1313" s="120">
        <f>IFERROR(IF(I1312-D1313&lt;$E$13,0,IF(B1313=$E$15,$E$13,IF(B1313&lt;$E$15,0,IF(MOD(B1313-$E$15,$E$19)=0,$E$13,0)))),0)</f>
        <v>0</v>
      </c>
      <c r="F1313" s="121"/>
      <c r="G1313" s="119" t="str">
        <f t="shared" si="124"/>
        <v/>
      </c>
      <c r="H1313" s="119" t="str">
        <f t="shared" si="125"/>
        <v/>
      </c>
      <c r="I1313" s="122" t="str">
        <f t="shared" si="126"/>
        <v/>
      </c>
    </row>
    <row r="1314" spans="2:9" ht="15.75" x14ac:dyDescent="0.25">
      <c r="B1314" s="117" t="str">
        <f t="shared" si="121"/>
        <v/>
      </c>
      <c r="C1314" s="118" t="str">
        <f t="shared" si="122"/>
        <v/>
      </c>
      <c r="D1314" s="119" t="str">
        <f t="shared" si="123"/>
        <v/>
      </c>
      <c r="E1314" s="120">
        <f>IFERROR(IF(I1313-D1314&lt;$E$13,0,IF(B1314=$E$15,$E$13,IF(B1314&lt;$E$15,0,IF(MOD(B1314-$E$15,$E$19)=0,$E$13,0)))),0)</f>
        <v>0</v>
      </c>
      <c r="F1314" s="121"/>
      <c r="G1314" s="119" t="str">
        <f t="shared" si="124"/>
        <v/>
      </c>
      <c r="H1314" s="119" t="str">
        <f t="shared" si="125"/>
        <v/>
      </c>
      <c r="I1314" s="122" t="str">
        <f t="shared" si="126"/>
        <v/>
      </c>
    </row>
    <row r="1315" spans="2:9" ht="15.75" x14ac:dyDescent="0.25">
      <c r="B1315" s="117" t="str">
        <f t="shared" si="121"/>
        <v/>
      </c>
      <c r="C1315" s="118" t="str">
        <f t="shared" si="122"/>
        <v/>
      </c>
      <c r="D1315" s="119" t="str">
        <f t="shared" si="123"/>
        <v/>
      </c>
      <c r="E1315" s="120">
        <f>IFERROR(IF(I1314-D1315&lt;$E$13,0,IF(B1315=$E$15,$E$13,IF(B1315&lt;$E$15,0,IF(MOD(B1315-$E$15,$E$19)=0,$E$13,0)))),0)</f>
        <v>0</v>
      </c>
      <c r="F1315" s="121"/>
      <c r="G1315" s="119" t="str">
        <f t="shared" si="124"/>
        <v/>
      </c>
      <c r="H1315" s="119" t="str">
        <f t="shared" si="125"/>
        <v/>
      </c>
      <c r="I1315" s="122" t="str">
        <f t="shared" si="126"/>
        <v/>
      </c>
    </row>
    <row r="1316" spans="2:9" ht="15.75" x14ac:dyDescent="0.25">
      <c r="B1316" s="117" t="str">
        <f t="shared" si="121"/>
        <v/>
      </c>
      <c r="C1316" s="118" t="str">
        <f t="shared" si="122"/>
        <v/>
      </c>
      <c r="D1316" s="119" t="str">
        <f t="shared" si="123"/>
        <v/>
      </c>
      <c r="E1316" s="120">
        <f>IFERROR(IF(I1315-D1316&lt;$E$13,0,IF(B1316=$E$15,$E$13,IF(B1316&lt;$E$15,0,IF(MOD(B1316-$E$15,$E$19)=0,$E$13,0)))),0)</f>
        <v>0</v>
      </c>
      <c r="F1316" s="121"/>
      <c r="G1316" s="119" t="str">
        <f t="shared" si="124"/>
        <v/>
      </c>
      <c r="H1316" s="119" t="str">
        <f t="shared" si="125"/>
        <v/>
      </c>
      <c r="I1316" s="122" t="str">
        <f t="shared" si="126"/>
        <v/>
      </c>
    </row>
    <row r="1317" spans="2:9" ht="15.75" x14ac:dyDescent="0.25">
      <c r="B1317" s="117" t="str">
        <f t="shared" si="121"/>
        <v/>
      </c>
      <c r="C1317" s="118" t="str">
        <f t="shared" si="122"/>
        <v/>
      </c>
      <c r="D1317" s="119" t="str">
        <f t="shared" si="123"/>
        <v/>
      </c>
      <c r="E1317" s="120">
        <f>IFERROR(IF(I1316-D1317&lt;$E$13,0,IF(B1317=$E$15,$E$13,IF(B1317&lt;$E$15,0,IF(MOD(B1317-$E$15,$E$19)=0,$E$13,0)))),0)</f>
        <v>0</v>
      </c>
      <c r="F1317" s="121"/>
      <c r="G1317" s="119" t="str">
        <f t="shared" si="124"/>
        <v/>
      </c>
      <c r="H1317" s="119" t="str">
        <f t="shared" si="125"/>
        <v/>
      </c>
      <c r="I1317" s="122" t="str">
        <f t="shared" si="126"/>
        <v/>
      </c>
    </row>
    <row r="1318" spans="2:9" ht="15.75" x14ac:dyDescent="0.25">
      <c r="B1318" s="117" t="str">
        <f t="shared" si="121"/>
        <v/>
      </c>
      <c r="C1318" s="118" t="str">
        <f t="shared" si="122"/>
        <v/>
      </c>
      <c r="D1318" s="119" t="str">
        <f t="shared" si="123"/>
        <v/>
      </c>
      <c r="E1318" s="120">
        <f>IFERROR(IF(I1317-D1318&lt;$E$13,0,IF(B1318=$E$15,$E$13,IF(B1318&lt;$E$15,0,IF(MOD(B1318-$E$15,$E$19)=0,$E$13,0)))),0)</f>
        <v>0</v>
      </c>
      <c r="F1318" s="121"/>
      <c r="G1318" s="119" t="str">
        <f t="shared" si="124"/>
        <v/>
      </c>
      <c r="H1318" s="119" t="str">
        <f t="shared" si="125"/>
        <v/>
      </c>
      <c r="I1318" s="122" t="str">
        <f t="shared" si="126"/>
        <v/>
      </c>
    </row>
    <row r="1319" spans="2:9" ht="15.75" x14ac:dyDescent="0.25">
      <c r="B1319" s="117" t="str">
        <f t="shared" si="121"/>
        <v/>
      </c>
      <c r="C1319" s="118" t="str">
        <f t="shared" si="122"/>
        <v/>
      </c>
      <c r="D1319" s="119" t="str">
        <f t="shared" si="123"/>
        <v/>
      </c>
      <c r="E1319" s="120">
        <f>IFERROR(IF(I1318-D1319&lt;$E$13,0,IF(B1319=$E$15,$E$13,IF(B1319&lt;$E$15,0,IF(MOD(B1319-$E$15,$E$19)=0,$E$13,0)))),0)</f>
        <v>0</v>
      </c>
      <c r="F1319" s="121"/>
      <c r="G1319" s="119" t="str">
        <f t="shared" si="124"/>
        <v/>
      </c>
      <c r="H1319" s="119" t="str">
        <f t="shared" si="125"/>
        <v/>
      </c>
      <c r="I1319" s="122" t="str">
        <f t="shared" si="126"/>
        <v/>
      </c>
    </row>
    <row r="1320" spans="2:9" ht="15.75" x14ac:dyDescent="0.25">
      <c r="B1320" s="117" t="str">
        <f t="shared" si="121"/>
        <v/>
      </c>
      <c r="C1320" s="118" t="str">
        <f t="shared" si="122"/>
        <v/>
      </c>
      <c r="D1320" s="119" t="str">
        <f t="shared" si="123"/>
        <v/>
      </c>
      <c r="E1320" s="120">
        <f>IFERROR(IF(I1319-D1320&lt;$E$13,0,IF(B1320=$E$15,$E$13,IF(B1320&lt;$E$15,0,IF(MOD(B1320-$E$15,$E$19)=0,$E$13,0)))),0)</f>
        <v>0</v>
      </c>
      <c r="F1320" s="121"/>
      <c r="G1320" s="119" t="str">
        <f t="shared" si="124"/>
        <v/>
      </c>
      <c r="H1320" s="119" t="str">
        <f t="shared" si="125"/>
        <v/>
      </c>
      <c r="I1320" s="122" t="str">
        <f t="shared" si="126"/>
        <v/>
      </c>
    </row>
    <row r="1321" spans="2:9" ht="15.75" x14ac:dyDescent="0.25">
      <c r="B1321" s="117" t="str">
        <f t="shared" si="121"/>
        <v/>
      </c>
      <c r="C1321" s="118" t="str">
        <f t="shared" si="122"/>
        <v/>
      </c>
      <c r="D1321" s="119" t="str">
        <f t="shared" si="123"/>
        <v/>
      </c>
      <c r="E1321" s="120">
        <f>IFERROR(IF(I1320-D1321&lt;$E$13,0,IF(B1321=$E$15,$E$13,IF(B1321&lt;$E$15,0,IF(MOD(B1321-$E$15,$E$19)=0,$E$13,0)))),0)</f>
        <v>0</v>
      </c>
      <c r="F1321" s="121"/>
      <c r="G1321" s="119" t="str">
        <f t="shared" si="124"/>
        <v/>
      </c>
      <c r="H1321" s="119" t="str">
        <f t="shared" si="125"/>
        <v/>
      </c>
      <c r="I1321" s="122" t="str">
        <f t="shared" si="126"/>
        <v/>
      </c>
    </row>
    <row r="1322" spans="2:9" ht="15.75" x14ac:dyDescent="0.25">
      <c r="B1322" s="117" t="str">
        <f t="shared" ref="B1322:B1385" si="127">IFERROR(IF(I1321&lt;=0,"",B1321+1),"")</f>
        <v/>
      </c>
      <c r="C1322" s="118" t="str">
        <f t="shared" ref="C1322:C1385" si="128">IF(B1322="","",IF(OR(payment_frequency="Weekly",payment_frequency="Bi-weekly",payment_frequency="Semi-monthly"),first_payment_date+B1322*VLOOKUP(payment_frequency,periodic_table,2,0),EDATE(first_payment_date,B1322*VLOOKUP(payment_frequency,periodic_table,2,0))))</f>
        <v/>
      </c>
      <c r="D1322" s="119" t="str">
        <f t="shared" ref="D1322:D1385" si="129">IF(B1322="","",IF(I1321&lt;payment,I1321*(1+rate),payment))</f>
        <v/>
      </c>
      <c r="E1322" s="120">
        <f>IFERROR(IF(I1321-D1322&lt;$E$13,0,IF(B1322=$E$15,$E$13,IF(B1322&lt;$E$15,0,IF(MOD(B1322-$E$15,$E$19)=0,$E$13,0)))),0)</f>
        <v>0</v>
      </c>
      <c r="F1322" s="121"/>
      <c r="G1322" s="119" t="str">
        <f t="shared" ref="G1322:G1385" si="130">IF(AND(payment_type=1,B1322=1),0,IF(B1322="","",I1321*rate))</f>
        <v/>
      </c>
      <c r="H1322" s="119" t="str">
        <f t="shared" ref="H1322:H1385" si="131">IF(B1322="","",D1322-G1322+E1322+F1322)</f>
        <v/>
      </c>
      <c r="I1322" s="122" t="str">
        <f t="shared" ref="I1322:I1385" si="132">IFERROR(IF(H1322&lt;=0,"",I1321-H1322),"")</f>
        <v/>
      </c>
    </row>
    <row r="1323" spans="2:9" ht="15.75" x14ac:dyDescent="0.25">
      <c r="B1323" s="117" t="str">
        <f t="shared" si="127"/>
        <v/>
      </c>
      <c r="C1323" s="118" t="str">
        <f t="shared" si="128"/>
        <v/>
      </c>
      <c r="D1323" s="119" t="str">
        <f t="shared" si="129"/>
        <v/>
      </c>
      <c r="E1323" s="120">
        <f>IFERROR(IF(I1322-D1323&lt;$E$13,0,IF(B1323=$E$15,$E$13,IF(B1323&lt;$E$15,0,IF(MOD(B1323-$E$15,$E$19)=0,$E$13,0)))),0)</f>
        <v>0</v>
      </c>
      <c r="F1323" s="121"/>
      <c r="G1323" s="119" t="str">
        <f t="shared" si="130"/>
        <v/>
      </c>
      <c r="H1323" s="119" t="str">
        <f t="shared" si="131"/>
        <v/>
      </c>
      <c r="I1323" s="122" t="str">
        <f t="shared" si="132"/>
        <v/>
      </c>
    </row>
    <row r="1324" spans="2:9" ht="15.75" x14ac:dyDescent="0.25">
      <c r="B1324" s="117" t="str">
        <f t="shared" si="127"/>
        <v/>
      </c>
      <c r="C1324" s="118" t="str">
        <f t="shared" si="128"/>
        <v/>
      </c>
      <c r="D1324" s="119" t="str">
        <f t="shared" si="129"/>
        <v/>
      </c>
      <c r="E1324" s="120">
        <f>IFERROR(IF(I1323-D1324&lt;$E$13,0,IF(B1324=$E$15,$E$13,IF(B1324&lt;$E$15,0,IF(MOD(B1324-$E$15,$E$19)=0,$E$13,0)))),0)</f>
        <v>0</v>
      </c>
      <c r="F1324" s="121"/>
      <c r="G1324" s="119" t="str">
        <f t="shared" si="130"/>
        <v/>
      </c>
      <c r="H1324" s="119" t="str">
        <f t="shared" si="131"/>
        <v/>
      </c>
      <c r="I1324" s="122" t="str">
        <f t="shared" si="132"/>
        <v/>
      </c>
    </row>
    <row r="1325" spans="2:9" ht="15.75" x14ac:dyDescent="0.25">
      <c r="B1325" s="117" t="str">
        <f t="shared" si="127"/>
        <v/>
      </c>
      <c r="C1325" s="118" t="str">
        <f t="shared" si="128"/>
        <v/>
      </c>
      <c r="D1325" s="119" t="str">
        <f t="shared" si="129"/>
        <v/>
      </c>
      <c r="E1325" s="120">
        <f>IFERROR(IF(I1324-D1325&lt;$E$13,0,IF(B1325=$E$15,$E$13,IF(B1325&lt;$E$15,0,IF(MOD(B1325-$E$15,$E$19)=0,$E$13,0)))),0)</f>
        <v>0</v>
      </c>
      <c r="F1325" s="121"/>
      <c r="G1325" s="119" t="str">
        <f t="shared" si="130"/>
        <v/>
      </c>
      <c r="H1325" s="119" t="str">
        <f t="shared" si="131"/>
        <v/>
      </c>
      <c r="I1325" s="122" t="str">
        <f t="shared" si="132"/>
        <v/>
      </c>
    </row>
    <row r="1326" spans="2:9" ht="15.75" x14ac:dyDescent="0.25">
      <c r="B1326" s="117" t="str">
        <f t="shared" si="127"/>
        <v/>
      </c>
      <c r="C1326" s="118" t="str">
        <f t="shared" si="128"/>
        <v/>
      </c>
      <c r="D1326" s="119" t="str">
        <f t="shared" si="129"/>
        <v/>
      </c>
      <c r="E1326" s="120">
        <f>IFERROR(IF(I1325-D1326&lt;$E$13,0,IF(B1326=$E$15,$E$13,IF(B1326&lt;$E$15,0,IF(MOD(B1326-$E$15,$E$19)=0,$E$13,0)))),0)</f>
        <v>0</v>
      </c>
      <c r="F1326" s="121"/>
      <c r="G1326" s="119" t="str">
        <f t="shared" si="130"/>
        <v/>
      </c>
      <c r="H1326" s="119" t="str">
        <f t="shared" si="131"/>
        <v/>
      </c>
      <c r="I1326" s="122" t="str">
        <f t="shared" si="132"/>
        <v/>
      </c>
    </row>
    <row r="1327" spans="2:9" ht="15.75" x14ac:dyDescent="0.25">
      <c r="B1327" s="117" t="str">
        <f t="shared" si="127"/>
        <v/>
      </c>
      <c r="C1327" s="118" t="str">
        <f t="shared" si="128"/>
        <v/>
      </c>
      <c r="D1327" s="119" t="str">
        <f t="shared" si="129"/>
        <v/>
      </c>
      <c r="E1327" s="120">
        <f>IFERROR(IF(I1326-D1327&lt;$E$13,0,IF(B1327=$E$15,$E$13,IF(B1327&lt;$E$15,0,IF(MOD(B1327-$E$15,$E$19)=0,$E$13,0)))),0)</f>
        <v>0</v>
      </c>
      <c r="F1327" s="121"/>
      <c r="G1327" s="119" t="str">
        <f t="shared" si="130"/>
        <v/>
      </c>
      <c r="H1327" s="119" t="str">
        <f t="shared" si="131"/>
        <v/>
      </c>
      <c r="I1327" s="122" t="str">
        <f t="shared" si="132"/>
        <v/>
      </c>
    </row>
    <row r="1328" spans="2:9" ht="15.75" x14ac:dyDescent="0.25">
      <c r="B1328" s="117" t="str">
        <f t="shared" si="127"/>
        <v/>
      </c>
      <c r="C1328" s="118" t="str">
        <f t="shared" si="128"/>
        <v/>
      </c>
      <c r="D1328" s="119" t="str">
        <f t="shared" si="129"/>
        <v/>
      </c>
      <c r="E1328" s="120">
        <f>IFERROR(IF(I1327-D1328&lt;$E$13,0,IF(B1328=$E$15,$E$13,IF(B1328&lt;$E$15,0,IF(MOD(B1328-$E$15,$E$19)=0,$E$13,0)))),0)</f>
        <v>0</v>
      </c>
      <c r="F1328" s="121"/>
      <c r="G1328" s="119" t="str">
        <f t="shared" si="130"/>
        <v/>
      </c>
      <c r="H1328" s="119" t="str">
        <f t="shared" si="131"/>
        <v/>
      </c>
      <c r="I1328" s="122" t="str">
        <f t="shared" si="132"/>
        <v/>
      </c>
    </row>
    <row r="1329" spans="2:9" ht="15.75" x14ac:dyDescent="0.25">
      <c r="B1329" s="117" t="str">
        <f t="shared" si="127"/>
        <v/>
      </c>
      <c r="C1329" s="118" t="str">
        <f t="shared" si="128"/>
        <v/>
      </c>
      <c r="D1329" s="119" t="str">
        <f t="shared" si="129"/>
        <v/>
      </c>
      <c r="E1329" s="120">
        <f>IFERROR(IF(I1328-D1329&lt;$E$13,0,IF(B1329=$E$15,$E$13,IF(B1329&lt;$E$15,0,IF(MOD(B1329-$E$15,$E$19)=0,$E$13,0)))),0)</f>
        <v>0</v>
      </c>
      <c r="F1329" s="121"/>
      <c r="G1329" s="119" t="str">
        <f t="shared" si="130"/>
        <v/>
      </c>
      <c r="H1329" s="119" t="str">
        <f t="shared" si="131"/>
        <v/>
      </c>
      <c r="I1329" s="122" t="str">
        <f t="shared" si="132"/>
        <v/>
      </c>
    </row>
    <row r="1330" spans="2:9" ht="15.75" x14ac:dyDescent="0.25">
      <c r="B1330" s="117" t="str">
        <f t="shared" si="127"/>
        <v/>
      </c>
      <c r="C1330" s="118" t="str">
        <f t="shared" si="128"/>
        <v/>
      </c>
      <c r="D1330" s="119" t="str">
        <f t="shared" si="129"/>
        <v/>
      </c>
      <c r="E1330" s="120">
        <f>IFERROR(IF(I1329-D1330&lt;$E$13,0,IF(B1330=$E$15,$E$13,IF(B1330&lt;$E$15,0,IF(MOD(B1330-$E$15,$E$19)=0,$E$13,0)))),0)</f>
        <v>0</v>
      </c>
      <c r="F1330" s="121"/>
      <c r="G1330" s="119" t="str">
        <f t="shared" si="130"/>
        <v/>
      </c>
      <c r="H1330" s="119" t="str">
        <f t="shared" si="131"/>
        <v/>
      </c>
      <c r="I1330" s="122" t="str">
        <f t="shared" si="132"/>
        <v/>
      </c>
    </row>
    <row r="1331" spans="2:9" ht="15.75" x14ac:dyDescent="0.25">
      <c r="B1331" s="117" t="str">
        <f t="shared" si="127"/>
        <v/>
      </c>
      <c r="C1331" s="118" t="str">
        <f t="shared" si="128"/>
        <v/>
      </c>
      <c r="D1331" s="119" t="str">
        <f t="shared" si="129"/>
        <v/>
      </c>
      <c r="E1331" s="120">
        <f>IFERROR(IF(I1330-D1331&lt;$E$13,0,IF(B1331=$E$15,$E$13,IF(B1331&lt;$E$15,0,IF(MOD(B1331-$E$15,$E$19)=0,$E$13,0)))),0)</f>
        <v>0</v>
      </c>
      <c r="F1331" s="121"/>
      <c r="G1331" s="119" t="str">
        <f t="shared" si="130"/>
        <v/>
      </c>
      <c r="H1331" s="119" t="str">
        <f t="shared" si="131"/>
        <v/>
      </c>
      <c r="I1331" s="122" t="str">
        <f t="shared" si="132"/>
        <v/>
      </c>
    </row>
    <row r="1332" spans="2:9" ht="15.75" x14ac:dyDescent="0.25">
      <c r="B1332" s="117" t="str">
        <f t="shared" si="127"/>
        <v/>
      </c>
      <c r="C1332" s="118" t="str">
        <f t="shared" si="128"/>
        <v/>
      </c>
      <c r="D1332" s="119" t="str">
        <f t="shared" si="129"/>
        <v/>
      </c>
      <c r="E1332" s="120">
        <f>IFERROR(IF(I1331-D1332&lt;$E$13,0,IF(B1332=$E$15,$E$13,IF(B1332&lt;$E$15,0,IF(MOD(B1332-$E$15,$E$19)=0,$E$13,0)))),0)</f>
        <v>0</v>
      </c>
      <c r="F1332" s="121"/>
      <c r="G1332" s="119" t="str">
        <f t="shared" si="130"/>
        <v/>
      </c>
      <c r="H1332" s="119" t="str">
        <f t="shared" si="131"/>
        <v/>
      </c>
      <c r="I1332" s="122" t="str">
        <f t="shared" si="132"/>
        <v/>
      </c>
    </row>
    <row r="1333" spans="2:9" ht="15.75" x14ac:dyDescent="0.25">
      <c r="B1333" s="117" t="str">
        <f t="shared" si="127"/>
        <v/>
      </c>
      <c r="C1333" s="118" t="str">
        <f t="shared" si="128"/>
        <v/>
      </c>
      <c r="D1333" s="119" t="str">
        <f t="shared" si="129"/>
        <v/>
      </c>
      <c r="E1333" s="120">
        <f>IFERROR(IF(I1332-D1333&lt;$E$13,0,IF(B1333=$E$15,$E$13,IF(B1333&lt;$E$15,0,IF(MOD(B1333-$E$15,$E$19)=0,$E$13,0)))),0)</f>
        <v>0</v>
      </c>
      <c r="F1333" s="121"/>
      <c r="G1333" s="119" t="str">
        <f t="shared" si="130"/>
        <v/>
      </c>
      <c r="H1333" s="119" t="str">
        <f t="shared" si="131"/>
        <v/>
      </c>
      <c r="I1333" s="122" t="str">
        <f t="shared" si="132"/>
        <v/>
      </c>
    </row>
    <row r="1334" spans="2:9" ht="15.75" x14ac:dyDescent="0.25">
      <c r="B1334" s="117" t="str">
        <f t="shared" si="127"/>
        <v/>
      </c>
      <c r="C1334" s="118" t="str">
        <f t="shared" si="128"/>
        <v/>
      </c>
      <c r="D1334" s="119" t="str">
        <f t="shared" si="129"/>
        <v/>
      </c>
      <c r="E1334" s="120">
        <f>IFERROR(IF(I1333-D1334&lt;$E$13,0,IF(B1334=$E$15,$E$13,IF(B1334&lt;$E$15,0,IF(MOD(B1334-$E$15,$E$19)=0,$E$13,0)))),0)</f>
        <v>0</v>
      </c>
      <c r="F1334" s="121"/>
      <c r="G1334" s="119" t="str">
        <f t="shared" si="130"/>
        <v/>
      </c>
      <c r="H1334" s="119" t="str">
        <f t="shared" si="131"/>
        <v/>
      </c>
      <c r="I1334" s="122" t="str">
        <f t="shared" si="132"/>
        <v/>
      </c>
    </row>
    <row r="1335" spans="2:9" ht="15.75" x14ac:dyDescent="0.25">
      <c r="B1335" s="117" t="str">
        <f t="shared" si="127"/>
        <v/>
      </c>
      <c r="C1335" s="118" t="str">
        <f t="shared" si="128"/>
        <v/>
      </c>
      <c r="D1335" s="119" t="str">
        <f t="shared" si="129"/>
        <v/>
      </c>
      <c r="E1335" s="120">
        <f>IFERROR(IF(I1334-D1335&lt;$E$13,0,IF(B1335=$E$15,$E$13,IF(B1335&lt;$E$15,0,IF(MOD(B1335-$E$15,$E$19)=0,$E$13,0)))),0)</f>
        <v>0</v>
      </c>
      <c r="F1335" s="121"/>
      <c r="G1335" s="119" t="str">
        <f t="shared" si="130"/>
        <v/>
      </c>
      <c r="H1335" s="119" t="str">
        <f t="shared" si="131"/>
        <v/>
      </c>
      <c r="I1335" s="122" t="str">
        <f t="shared" si="132"/>
        <v/>
      </c>
    </row>
    <row r="1336" spans="2:9" ht="15.75" x14ac:dyDescent="0.25">
      <c r="B1336" s="117" t="str">
        <f t="shared" si="127"/>
        <v/>
      </c>
      <c r="C1336" s="118" t="str">
        <f t="shared" si="128"/>
        <v/>
      </c>
      <c r="D1336" s="119" t="str">
        <f t="shared" si="129"/>
        <v/>
      </c>
      <c r="E1336" s="120">
        <f>IFERROR(IF(I1335-D1336&lt;$E$13,0,IF(B1336=$E$15,$E$13,IF(B1336&lt;$E$15,0,IF(MOD(B1336-$E$15,$E$19)=0,$E$13,0)))),0)</f>
        <v>0</v>
      </c>
      <c r="F1336" s="121"/>
      <c r="G1336" s="119" t="str">
        <f t="shared" si="130"/>
        <v/>
      </c>
      <c r="H1336" s="119" t="str">
        <f t="shared" si="131"/>
        <v/>
      </c>
      <c r="I1336" s="122" t="str">
        <f t="shared" si="132"/>
        <v/>
      </c>
    </row>
    <row r="1337" spans="2:9" ht="15.75" x14ac:dyDescent="0.25">
      <c r="B1337" s="117" t="str">
        <f t="shared" si="127"/>
        <v/>
      </c>
      <c r="C1337" s="118" t="str">
        <f t="shared" si="128"/>
        <v/>
      </c>
      <c r="D1337" s="119" t="str">
        <f t="shared" si="129"/>
        <v/>
      </c>
      <c r="E1337" s="120">
        <f>IFERROR(IF(I1336-D1337&lt;$E$13,0,IF(B1337=$E$15,$E$13,IF(B1337&lt;$E$15,0,IF(MOD(B1337-$E$15,$E$19)=0,$E$13,0)))),0)</f>
        <v>0</v>
      </c>
      <c r="F1337" s="121"/>
      <c r="G1337" s="119" t="str">
        <f t="shared" si="130"/>
        <v/>
      </c>
      <c r="H1337" s="119" t="str">
        <f t="shared" si="131"/>
        <v/>
      </c>
      <c r="I1337" s="122" t="str">
        <f t="shared" si="132"/>
        <v/>
      </c>
    </row>
    <row r="1338" spans="2:9" ht="15.75" x14ac:dyDescent="0.25">
      <c r="B1338" s="117" t="str">
        <f t="shared" si="127"/>
        <v/>
      </c>
      <c r="C1338" s="118" t="str">
        <f t="shared" si="128"/>
        <v/>
      </c>
      <c r="D1338" s="119" t="str">
        <f t="shared" si="129"/>
        <v/>
      </c>
      <c r="E1338" s="120">
        <f>IFERROR(IF(I1337-D1338&lt;$E$13,0,IF(B1338=$E$15,$E$13,IF(B1338&lt;$E$15,0,IF(MOD(B1338-$E$15,$E$19)=0,$E$13,0)))),0)</f>
        <v>0</v>
      </c>
      <c r="F1338" s="121"/>
      <c r="G1338" s="119" t="str">
        <f t="shared" si="130"/>
        <v/>
      </c>
      <c r="H1338" s="119" t="str">
        <f t="shared" si="131"/>
        <v/>
      </c>
      <c r="I1338" s="122" t="str">
        <f t="shared" si="132"/>
        <v/>
      </c>
    </row>
    <row r="1339" spans="2:9" ht="15.75" x14ac:dyDescent="0.25">
      <c r="B1339" s="117" t="str">
        <f t="shared" si="127"/>
        <v/>
      </c>
      <c r="C1339" s="118" t="str">
        <f t="shared" si="128"/>
        <v/>
      </c>
      <c r="D1339" s="119" t="str">
        <f t="shared" si="129"/>
        <v/>
      </c>
      <c r="E1339" s="120">
        <f>IFERROR(IF(I1338-D1339&lt;$E$13,0,IF(B1339=$E$15,$E$13,IF(B1339&lt;$E$15,0,IF(MOD(B1339-$E$15,$E$19)=0,$E$13,0)))),0)</f>
        <v>0</v>
      </c>
      <c r="F1339" s="121"/>
      <c r="G1339" s="119" t="str">
        <f t="shared" si="130"/>
        <v/>
      </c>
      <c r="H1339" s="119" t="str">
        <f t="shared" si="131"/>
        <v/>
      </c>
      <c r="I1339" s="122" t="str">
        <f t="shared" si="132"/>
        <v/>
      </c>
    </row>
    <row r="1340" spans="2:9" ht="15.75" x14ac:dyDescent="0.25">
      <c r="B1340" s="117" t="str">
        <f t="shared" si="127"/>
        <v/>
      </c>
      <c r="C1340" s="118" t="str">
        <f t="shared" si="128"/>
        <v/>
      </c>
      <c r="D1340" s="119" t="str">
        <f t="shared" si="129"/>
        <v/>
      </c>
      <c r="E1340" s="120">
        <f>IFERROR(IF(I1339-D1340&lt;$E$13,0,IF(B1340=$E$15,$E$13,IF(B1340&lt;$E$15,0,IF(MOD(B1340-$E$15,$E$19)=0,$E$13,0)))),0)</f>
        <v>0</v>
      </c>
      <c r="F1340" s="121"/>
      <c r="G1340" s="119" t="str">
        <f t="shared" si="130"/>
        <v/>
      </c>
      <c r="H1340" s="119" t="str">
        <f t="shared" si="131"/>
        <v/>
      </c>
      <c r="I1340" s="122" t="str">
        <f t="shared" si="132"/>
        <v/>
      </c>
    </row>
    <row r="1341" spans="2:9" ht="15.75" x14ac:dyDescent="0.25">
      <c r="B1341" s="117" t="str">
        <f t="shared" si="127"/>
        <v/>
      </c>
      <c r="C1341" s="118" t="str">
        <f t="shared" si="128"/>
        <v/>
      </c>
      <c r="D1341" s="119" t="str">
        <f t="shared" si="129"/>
        <v/>
      </c>
      <c r="E1341" s="120">
        <f>IFERROR(IF(I1340-D1341&lt;$E$13,0,IF(B1341=$E$15,$E$13,IF(B1341&lt;$E$15,0,IF(MOD(B1341-$E$15,$E$19)=0,$E$13,0)))),0)</f>
        <v>0</v>
      </c>
      <c r="F1341" s="121"/>
      <c r="G1341" s="119" t="str">
        <f t="shared" si="130"/>
        <v/>
      </c>
      <c r="H1341" s="119" t="str">
        <f t="shared" si="131"/>
        <v/>
      </c>
      <c r="I1341" s="122" t="str">
        <f t="shared" si="132"/>
        <v/>
      </c>
    </row>
    <row r="1342" spans="2:9" ht="15.75" x14ac:dyDescent="0.25">
      <c r="B1342" s="117" t="str">
        <f t="shared" si="127"/>
        <v/>
      </c>
      <c r="C1342" s="118" t="str">
        <f t="shared" si="128"/>
        <v/>
      </c>
      <c r="D1342" s="119" t="str">
        <f t="shared" si="129"/>
        <v/>
      </c>
      <c r="E1342" s="120">
        <f>IFERROR(IF(I1341-D1342&lt;$E$13,0,IF(B1342=$E$15,$E$13,IF(B1342&lt;$E$15,0,IF(MOD(B1342-$E$15,$E$19)=0,$E$13,0)))),0)</f>
        <v>0</v>
      </c>
      <c r="F1342" s="121"/>
      <c r="G1342" s="119" t="str">
        <f t="shared" si="130"/>
        <v/>
      </c>
      <c r="H1342" s="119" t="str">
        <f t="shared" si="131"/>
        <v/>
      </c>
      <c r="I1342" s="122" t="str">
        <f t="shared" si="132"/>
        <v/>
      </c>
    </row>
    <row r="1343" spans="2:9" ht="15.75" x14ac:dyDescent="0.25">
      <c r="B1343" s="117" t="str">
        <f t="shared" si="127"/>
        <v/>
      </c>
      <c r="C1343" s="118" t="str">
        <f t="shared" si="128"/>
        <v/>
      </c>
      <c r="D1343" s="119" t="str">
        <f t="shared" si="129"/>
        <v/>
      </c>
      <c r="E1343" s="120">
        <f>IFERROR(IF(I1342-D1343&lt;$E$13,0,IF(B1343=$E$15,$E$13,IF(B1343&lt;$E$15,0,IF(MOD(B1343-$E$15,$E$19)=0,$E$13,0)))),0)</f>
        <v>0</v>
      </c>
      <c r="F1343" s="121"/>
      <c r="G1343" s="119" t="str">
        <f t="shared" si="130"/>
        <v/>
      </c>
      <c r="H1343" s="119" t="str">
        <f t="shared" si="131"/>
        <v/>
      </c>
      <c r="I1343" s="122" t="str">
        <f t="shared" si="132"/>
        <v/>
      </c>
    </row>
    <row r="1344" spans="2:9" ht="15.75" x14ac:dyDescent="0.25">
      <c r="B1344" s="117" t="str">
        <f t="shared" si="127"/>
        <v/>
      </c>
      <c r="C1344" s="118" t="str">
        <f t="shared" si="128"/>
        <v/>
      </c>
      <c r="D1344" s="119" t="str">
        <f t="shared" si="129"/>
        <v/>
      </c>
      <c r="E1344" s="120">
        <f>IFERROR(IF(I1343-D1344&lt;$E$13,0,IF(B1344=$E$15,$E$13,IF(B1344&lt;$E$15,0,IF(MOD(B1344-$E$15,$E$19)=0,$E$13,0)))),0)</f>
        <v>0</v>
      </c>
      <c r="F1344" s="121"/>
      <c r="G1344" s="119" t="str">
        <f t="shared" si="130"/>
        <v/>
      </c>
      <c r="H1344" s="119" t="str">
        <f t="shared" si="131"/>
        <v/>
      </c>
      <c r="I1344" s="122" t="str">
        <f t="shared" si="132"/>
        <v/>
      </c>
    </row>
    <row r="1345" spans="2:9" ht="15.75" x14ac:dyDescent="0.25">
      <c r="B1345" s="117" t="str">
        <f t="shared" si="127"/>
        <v/>
      </c>
      <c r="C1345" s="118" t="str">
        <f t="shared" si="128"/>
        <v/>
      </c>
      <c r="D1345" s="119" t="str">
        <f t="shared" si="129"/>
        <v/>
      </c>
      <c r="E1345" s="120">
        <f>IFERROR(IF(I1344-D1345&lt;$E$13,0,IF(B1345=$E$15,$E$13,IF(B1345&lt;$E$15,0,IF(MOD(B1345-$E$15,$E$19)=0,$E$13,0)))),0)</f>
        <v>0</v>
      </c>
      <c r="F1345" s="121"/>
      <c r="G1345" s="119" t="str">
        <f t="shared" si="130"/>
        <v/>
      </c>
      <c r="H1345" s="119" t="str">
        <f t="shared" si="131"/>
        <v/>
      </c>
      <c r="I1345" s="122" t="str">
        <f t="shared" si="132"/>
        <v/>
      </c>
    </row>
    <row r="1346" spans="2:9" ht="15.75" x14ac:dyDescent="0.25">
      <c r="B1346" s="117" t="str">
        <f t="shared" si="127"/>
        <v/>
      </c>
      <c r="C1346" s="118" t="str">
        <f t="shared" si="128"/>
        <v/>
      </c>
      <c r="D1346" s="119" t="str">
        <f t="shared" si="129"/>
        <v/>
      </c>
      <c r="E1346" s="120">
        <f>IFERROR(IF(I1345-D1346&lt;$E$13,0,IF(B1346=$E$15,$E$13,IF(B1346&lt;$E$15,0,IF(MOD(B1346-$E$15,$E$19)=0,$E$13,0)))),0)</f>
        <v>0</v>
      </c>
      <c r="F1346" s="121"/>
      <c r="G1346" s="119" t="str">
        <f t="shared" si="130"/>
        <v/>
      </c>
      <c r="H1346" s="119" t="str">
        <f t="shared" si="131"/>
        <v/>
      </c>
      <c r="I1346" s="122" t="str">
        <f t="shared" si="132"/>
        <v/>
      </c>
    </row>
    <row r="1347" spans="2:9" ht="15.75" x14ac:dyDescent="0.25">
      <c r="B1347" s="117" t="str">
        <f t="shared" si="127"/>
        <v/>
      </c>
      <c r="C1347" s="118" t="str">
        <f t="shared" si="128"/>
        <v/>
      </c>
      <c r="D1347" s="119" t="str">
        <f t="shared" si="129"/>
        <v/>
      </c>
      <c r="E1347" s="120">
        <f>IFERROR(IF(I1346-D1347&lt;$E$13,0,IF(B1347=$E$15,$E$13,IF(B1347&lt;$E$15,0,IF(MOD(B1347-$E$15,$E$19)=0,$E$13,0)))),0)</f>
        <v>0</v>
      </c>
      <c r="F1347" s="121"/>
      <c r="G1347" s="119" t="str">
        <f t="shared" si="130"/>
        <v/>
      </c>
      <c r="H1347" s="119" t="str">
        <f t="shared" si="131"/>
        <v/>
      </c>
      <c r="I1347" s="122" t="str">
        <f t="shared" si="132"/>
        <v/>
      </c>
    </row>
    <row r="1348" spans="2:9" ht="15.75" x14ac:dyDescent="0.25">
      <c r="B1348" s="117" t="str">
        <f t="shared" si="127"/>
        <v/>
      </c>
      <c r="C1348" s="118" t="str">
        <f t="shared" si="128"/>
        <v/>
      </c>
      <c r="D1348" s="119" t="str">
        <f t="shared" si="129"/>
        <v/>
      </c>
      <c r="E1348" s="120">
        <f>IFERROR(IF(I1347-D1348&lt;$E$13,0,IF(B1348=$E$15,$E$13,IF(B1348&lt;$E$15,0,IF(MOD(B1348-$E$15,$E$19)=0,$E$13,0)))),0)</f>
        <v>0</v>
      </c>
      <c r="F1348" s="121"/>
      <c r="G1348" s="119" t="str">
        <f t="shared" si="130"/>
        <v/>
      </c>
      <c r="H1348" s="119" t="str">
        <f t="shared" si="131"/>
        <v/>
      </c>
      <c r="I1348" s="122" t="str">
        <f t="shared" si="132"/>
        <v/>
      </c>
    </row>
    <row r="1349" spans="2:9" ht="15.75" x14ac:dyDescent="0.25">
      <c r="B1349" s="117" t="str">
        <f t="shared" si="127"/>
        <v/>
      </c>
      <c r="C1349" s="118" t="str">
        <f t="shared" si="128"/>
        <v/>
      </c>
      <c r="D1349" s="119" t="str">
        <f t="shared" si="129"/>
        <v/>
      </c>
      <c r="E1349" s="120">
        <f>IFERROR(IF(I1348-D1349&lt;$E$13,0,IF(B1349=$E$15,$E$13,IF(B1349&lt;$E$15,0,IF(MOD(B1349-$E$15,$E$19)=0,$E$13,0)))),0)</f>
        <v>0</v>
      </c>
      <c r="F1349" s="121"/>
      <c r="G1349" s="119" t="str">
        <f t="shared" si="130"/>
        <v/>
      </c>
      <c r="H1349" s="119" t="str">
        <f t="shared" si="131"/>
        <v/>
      </c>
      <c r="I1349" s="122" t="str">
        <f t="shared" si="132"/>
        <v/>
      </c>
    </row>
    <row r="1350" spans="2:9" ht="15.75" x14ac:dyDescent="0.25">
      <c r="B1350" s="117" t="str">
        <f t="shared" si="127"/>
        <v/>
      </c>
      <c r="C1350" s="118" t="str">
        <f t="shared" si="128"/>
        <v/>
      </c>
      <c r="D1350" s="119" t="str">
        <f t="shared" si="129"/>
        <v/>
      </c>
      <c r="E1350" s="120">
        <f>IFERROR(IF(I1349-D1350&lt;$E$13,0,IF(B1350=$E$15,$E$13,IF(B1350&lt;$E$15,0,IF(MOD(B1350-$E$15,$E$19)=0,$E$13,0)))),0)</f>
        <v>0</v>
      </c>
      <c r="F1350" s="121"/>
      <c r="G1350" s="119" t="str">
        <f t="shared" si="130"/>
        <v/>
      </c>
      <c r="H1350" s="119" t="str">
        <f t="shared" si="131"/>
        <v/>
      </c>
      <c r="I1350" s="122" t="str">
        <f t="shared" si="132"/>
        <v/>
      </c>
    </row>
    <row r="1351" spans="2:9" ht="15.75" x14ac:dyDescent="0.25">
      <c r="B1351" s="117" t="str">
        <f t="shared" si="127"/>
        <v/>
      </c>
      <c r="C1351" s="118" t="str">
        <f t="shared" si="128"/>
        <v/>
      </c>
      <c r="D1351" s="119" t="str">
        <f t="shared" si="129"/>
        <v/>
      </c>
      <c r="E1351" s="120">
        <f>IFERROR(IF(I1350-D1351&lt;$E$13,0,IF(B1351=$E$15,$E$13,IF(B1351&lt;$E$15,0,IF(MOD(B1351-$E$15,$E$19)=0,$E$13,0)))),0)</f>
        <v>0</v>
      </c>
      <c r="F1351" s="121"/>
      <c r="G1351" s="119" t="str">
        <f t="shared" si="130"/>
        <v/>
      </c>
      <c r="H1351" s="119" t="str">
        <f t="shared" si="131"/>
        <v/>
      </c>
      <c r="I1351" s="122" t="str">
        <f t="shared" si="132"/>
        <v/>
      </c>
    </row>
    <row r="1352" spans="2:9" ht="15.75" x14ac:dyDescent="0.25">
      <c r="B1352" s="117" t="str">
        <f t="shared" si="127"/>
        <v/>
      </c>
      <c r="C1352" s="118" t="str">
        <f t="shared" si="128"/>
        <v/>
      </c>
      <c r="D1352" s="119" t="str">
        <f t="shared" si="129"/>
        <v/>
      </c>
      <c r="E1352" s="120">
        <f>IFERROR(IF(I1351-D1352&lt;$E$13,0,IF(B1352=$E$15,$E$13,IF(B1352&lt;$E$15,0,IF(MOD(B1352-$E$15,$E$19)=0,$E$13,0)))),0)</f>
        <v>0</v>
      </c>
      <c r="F1352" s="121"/>
      <c r="G1352" s="119" t="str">
        <f t="shared" si="130"/>
        <v/>
      </c>
      <c r="H1352" s="119" t="str">
        <f t="shared" si="131"/>
        <v/>
      </c>
      <c r="I1352" s="122" t="str">
        <f t="shared" si="132"/>
        <v/>
      </c>
    </row>
    <row r="1353" spans="2:9" ht="15.75" x14ac:dyDescent="0.25">
      <c r="B1353" s="117" t="str">
        <f t="shared" si="127"/>
        <v/>
      </c>
      <c r="C1353" s="118" t="str">
        <f t="shared" si="128"/>
        <v/>
      </c>
      <c r="D1353" s="119" t="str">
        <f t="shared" si="129"/>
        <v/>
      </c>
      <c r="E1353" s="120">
        <f>IFERROR(IF(I1352-D1353&lt;$E$13,0,IF(B1353=$E$15,$E$13,IF(B1353&lt;$E$15,0,IF(MOD(B1353-$E$15,$E$19)=0,$E$13,0)))),0)</f>
        <v>0</v>
      </c>
      <c r="F1353" s="121"/>
      <c r="G1353" s="119" t="str">
        <f t="shared" si="130"/>
        <v/>
      </c>
      <c r="H1353" s="119" t="str">
        <f t="shared" si="131"/>
        <v/>
      </c>
      <c r="I1353" s="122" t="str">
        <f t="shared" si="132"/>
        <v/>
      </c>
    </row>
    <row r="1354" spans="2:9" ht="15.75" x14ac:dyDescent="0.25">
      <c r="B1354" s="117" t="str">
        <f t="shared" si="127"/>
        <v/>
      </c>
      <c r="C1354" s="118" t="str">
        <f t="shared" si="128"/>
        <v/>
      </c>
      <c r="D1354" s="119" t="str">
        <f t="shared" si="129"/>
        <v/>
      </c>
      <c r="E1354" s="120">
        <f>IFERROR(IF(I1353-D1354&lt;$E$13,0,IF(B1354=$E$15,$E$13,IF(B1354&lt;$E$15,0,IF(MOD(B1354-$E$15,$E$19)=0,$E$13,0)))),0)</f>
        <v>0</v>
      </c>
      <c r="F1354" s="121"/>
      <c r="G1354" s="119" t="str">
        <f t="shared" si="130"/>
        <v/>
      </c>
      <c r="H1354" s="119" t="str">
        <f t="shared" si="131"/>
        <v/>
      </c>
      <c r="I1354" s="122" t="str">
        <f t="shared" si="132"/>
        <v/>
      </c>
    </row>
    <row r="1355" spans="2:9" ht="15.75" x14ac:dyDescent="0.25">
      <c r="B1355" s="117" t="str">
        <f t="shared" si="127"/>
        <v/>
      </c>
      <c r="C1355" s="118" t="str">
        <f t="shared" si="128"/>
        <v/>
      </c>
      <c r="D1355" s="119" t="str">
        <f t="shared" si="129"/>
        <v/>
      </c>
      <c r="E1355" s="120">
        <f>IFERROR(IF(I1354-D1355&lt;$E$13,0,IF(B1355=$E$15,$E$13,IF(B1355&lt;$E$15,0,IF(MOD(B1355-$E$15,$E$19)=0,$E$13,0)))),0)</f>
        <v>0</v>
      </c>
      <c r="F1355" s="121"/>
      <c r="G1355" s="119" t="str">
        <f t="shared" si="130"/>
        <v/>
      </c>
      <c r="H1355" s="119" t="str">
        <f t="shared" si="131"/>
        <v/>
      </c>
      <c r="I1355" s="122" t="str">
        <f t="shared" si="132"/>
        <v/>
      </c>
    </row>
    <row r="1356" spans="2:9" ht="15.75" x14ac:dyDescent="0.25">
      <c r="B1356" s="117" t="str">
        <f t="shared" si="127"/>
        <v/>
      </c>
      <c r="C1356" s="118" t="str">
        <f t="shared" si="128"/>
        <v/>
      </c>
      <c r="D1356" s="119" t="str">
        <f t="shared" si="129"/>
        <v/>
      </c>
      <c r="E1356" s="120">
        <f>IFERROR(IF(I1355-D1356&lt;$E$13,0,IF(B1356=$E$15,$E$13,IF(B1356&lt;$E$15,0,IF(MOD(B1356-$E$15,$E$19)=0,$E$13,0)))),0)</f>
        <v>0</v>
      </c>
      <c r="F1356" s="121"/>
      <c r="G1356" s="119" t="str">
        <f t="shared" si="130"/>
        <v/>
      </c>
      <c r="H1356" s="119" t="str">
        <f t="shared" si="131"/>
        <v/>
      </c>
      <c r="I1356" s="122" t="str">
        <f t="shared" si="132"/>
        <v/>
      </c>
    </row>
    <row r="1357" spans="2:9" ht="15.75" x14ac:dyDescent="0.25">
      <c r="B1357" s="117" t="str">
        <f t="shared" si="127"/>
        <v/>
      </c>
      <c r="C1357" s="118" t="str">
        <f t="shared" si="128"/>
        <v/>
      </c>
      <c r="D1357" s="119" t="str">
        <f t="shared" si="129"/>
        <v/>
      </c>
      <c r="E1357" s="120">
        <f>IFERROR(IF(I1356-D1357&lt;$E$13,0,IF(B1357=$E$15,$E$13,IF(B1357&lt;$E$15,0,IF(MOD(B1357-$E$15,$E$19)=0,$E$13,0)))),0)</f>
        <v>0</v>
      </c>
      <c r="F1357" s="121"/>
      <c r="G1357" s="119" t="str">
        <f t="shared" si="130"/>
        <v/>
      </c>
      <c r="H1357" s="119" t="str">
        <f t="shared" si="131"/>
        <v/>
      </c>
      <c r="I1357" s="122" t="str">
        <f t="shared" si="132"/>
        <v/>
      </c>
    </row>
    <row r="1358" spans="2:9" ht="15.75" x14ac:dyDescent="0.25">
      <c r="B1358" s="117" t="str">
        <f t="shared" si="127"/>
        <v/>
      </c>
      <c r="C1358" s="118" t="str">
        <f t="shared" si="128"/>
        <v/>
      </c>
      <c r="D1358" s="119" t="str">
        <f t="shared" si="129"/>
        <v/>
      </c>
      <c r="E1358" s="120">
        <f>IFERROR(IF(I1357-D1358&lt;$E$13,0,IF(B1358=$E$15,$E$13,IF(B1358&lt;$E$15,0,IF(MOD(B1358-$E$15,$E$19)=0,$E$13,0)))),0)</f>
        <v>0</v>
      </c>
      <c r="F1358" s="121"/>
      <c r="G1358" s="119" t="str">
        <f t="shared" si="130"/>
        <v/>
      </c>
      <c r="H1358" s="119" t="str">
        <f t="shared" si="131"/>
        <v/>
      </c>
      <c r="I1358" s="122" t="str">
        <f t="shared" si="132"/>
        <v/>
      </c>
    </row>
    <row r="1359" spans="2:9" ht="15.75" x14ac:dyDescent="0.25">
      <c r="B1359" s="117" t="str">
        <f t="shared" si="127"/>
        <v/>
      </c>
      <c r="C1359" s="118" t="str">
        <f t="shared" si="128"/>
        <v/>
      </c>
      <c r="D1359" s="119" t="str">
        <f t="shared" si="129"/>
        <v/>
      </c>
      <c r="E1359" s="120">
        <f>IFERROR(IF(I1358-D1359&lt;$E$13,0,IF(B1359=$E$15,$E$13,IF(B1359&lt;$E$15,0,IF(MOD(B1359-$E$15,$E$19)=0,$E$13,0)))),0)</f>
        <v>0</v>
      </c>
      <c r="F1359" s="121"/>
      <c r="G1359" s="119" t="str">
        <f t="shared" si="130"/>
        <v/>
      </c>
      <c r="H1359" s="119" t="str">
        <f t="shared" si="131"/>
        <v/>
      </c>
      <c r="I1359" s="122" t="str">
        <f t="shared" si="132"/>
        <v/>
      </c>
    </row>
    <row r="1360" spans="2:9" ht="15.75" x14ac:dyDescent="0.25">
      <c r="B1360" s="117" t="str">
        <f t="shared" si="127"/>
        <v/>
      </c>
      <c r="C1360" s="118" t="str">
        <f t="shared" si="128"/>
        <v/>
      </c>
      <c r="D1360" s="119" t="str">
        <f t="shared" si="129"/>
        <v/>
      </c>
      <c r="E1360" s="120">
        <f>IFERROR(IF(I1359-D1360&lt;$E$13,0,IF(B1360=$E$15,$E$13,IF(B1360&lt;$E$15,0,IF(MOD(B1360-$E$15,$E$19)=0,$E$13,0)))),0)</f>
        <v>0</v>
      </c>
      <c r="F1360" s="121"/>
      <c r="G1360" s="119" t="str">
        <f t="shared" si="130"/>
        <v/>
      </c>
      <c r="H1360" s="119" t="str">
        <f t="shared" si="131"/>
        <v/>
      </c>
      <c r="I1360" s="122" t="str">
        <f t="shared" si="132"/>
        <v/>
      </c>
    </row>
    <row r="1361" spans="2:9" ht="15.75" x14ac:dyDescent="0.25">
      <c r="B1361" s="117" t="str">
        <f t="shared" si="127"/>
        <v/>
      </c>
      <c r="C1361" s="118" t="str">
        <f t="shared" si="128"/>
        <v/>
      </c>
      <c r="D1361" s="119" t="str">
        <f t="shared" si="129"/>
        <v/>
      </c>
      <c r="E1361" s="120">
        <f>IFERROR(IF(I1360-D1361&lt;$E$13,0,IF(B1361=$E$15,$E$13,IF(B1361&lt;$E$15,0,IF(MOD(B1361-$E$15,$E$19)=0,$E$13,0)))),0)</f>
        <v>0</v>
      </c>
      <c r="F1361" s="121"/>
      <c r="G1361" s="119" t="str">
        <f t="shared" si="130"/>
        <v/>
      </c>
      <c r="H1361" s="119" t="str">
        <f t="shared" si="131"/>
        <v/>
      </c>
      <c r="I1361" s="122" t="str">
        <f t="shared" si="132"/>
        <v/>
      </c>
    </row>
    <row r="1362" spans="2:9" ht="15.75" x14ac:dyDescent="0.25">
      <c r="B1362" s="117" t="str">
        <f t="shared" si="127"/>
        <v/>
      </c>
      <c r="C1362" s="118" t="str">
        <f t="shared" si="128"/>
        <v/>
      </c>
      <c r="D1362" s="119" t="str">
        <f t="shared" si="129"/>
        <v/>
      </c>
      <c r="E1362" s="120">
        <f>IFERROR(IF(I1361-D1362&lt;$E$13,0,IF(B1362=$E$15,$E$13,IF(B1362&lt;$E$15,0,IF(MOD(B1362-$E$15,$E$19)=0,$E$13,0)))),0)</f>
        <v>0</v>
      </c>
      <c r="F1362" s="121"/>
      <c r="G1362" s="119" t="str">
        <f t="shared" si="130"/>
        <v/>
      </c>
      <c r="H1362" s="119" t="str">
        <f t="shared" si="131"/>
        <v/>
      </c>
      <c r="I1362" s="122" t="str">
        <f t="shared" si="132"/>
        <v/>
      </c>
    </row>
    <row r="1363" spans="2:9" ht="15.75" x14ac:dyDescent="0.25">
      <c r="B1363" s="117" t="str">
        <f t="shared" si="127"/>
        <v/>
      </c>
      <c r="C1363" s="118" t="str">
        <f t="shared" si="128"/>
        <v/>
      </c>
      <c r="D1363" s="119" t="str">
        <f t="shared" si="129"/>
        <v/>
      </c>
      <c r="E1363" s="120">
        <f>IFERROR(IF(I1362-D1363&lt;$E$13,0,IF(B1363=$E$15,$E$13,IF(B1363&lt;$E$15,0,IF(MOD(B1363-$E$15,$E$19)=0,$E$13,0)))),0)</f>
        <v>0</v>
      </c>
      <c r="F1363" s="121"/>
      <c r="G1363" s="119" t="str">
        <f t="shared" si="130"/>
        <v/>
      </c>
      <c r="H1363" s="119" t="str">
        <f t="shared" si="131"/>
        <v/>
      </c>
      <c r="I1363" s="122" t="str">
        <f t="shared" si="132"/>
        <v/>
      </c>
    </row>
    <row r="1364" spans="2:9" ht="15.75" x14ac:dyDescent="0.25">
      <c r="B1364" s="117" t="str">
        <f t="shared" si="127"/>
        <v/>
      </c>
      <c r="C1364" s="118" t="str">
        <f t="shared" si="128"/>
        <v/>
      </c>
      <c r="D1364" s="119" t="str">
        <f t="shared" si="129"/>
        <v/>
      </c>
      <c r="E1364" s="120">
        <f>IFERROR(IF(I1363-D1364&lt;$E$13,0,IF(B1364=$E$15,$E$13,IF(B1364&lt;$E$15,0,IF(MOD(B1364-$E$15,$E$19)=0,$E$13,0)))),0)</f>
        <v>0</v>
      </c>
      <c r="F1364" s="121"/>
      <c r="G1364" s="119" t="str">
        <f t="shared" si="130"/>
        <v/>
      </c>
      <c r="H1364" s="119" t="str">
        <f t="shared" si="131"/>
        <v/>
      </c>
      <c r="I1364" s="122" t="str">
        <f t="shared" si="132"/>
        <v/>
      </c>
    </row>
    <row r="1365" spans="2:9" ht="15.75" x14ac:dyDescent="0.25">
      <c r="B1365" s="117" t="str">
        <f t="shared" si="127"/>
        <v/>
      </c>
      <c r="C1365" s="118" t="str">
        <f t="shared" si="128"/>
        <v/>
      </c>
      <c r="D1365" s="119" t="str">
        <f t="shared" si="129"/>
        <v/>
      </c>
      <c r="E1365" s="120">
        <f>IFERROR(IF(I1364-D1365&lt;$E$13,0,IF(B1365=$E$15,$E$13,IF(B1365&lt;$E$15,0,IF(MOD(B1365-$E$15,$E$19)=0,$E$13,0)))),0)</f>
        <v>0</v>
      </c>
      <c r="F1365" s="121"/>
      <c r="G1365" s="119" t="str">
        <f t="shared" si="130"/>
        <v/>
      </c>
      <c r="H1365" s="119" t="str">
        <f t="shared" si="131"/>
        <v/>
      </c>
      <c r="I1365" s="122" t="str">
        <f t="shared" si="132"/>
        <v/>
      </c>
    </row>
    <row r="1366" spans="2:9" ht="15.75" x14ac:dyDescent="0.25">
      <c r="B1366" s="117" t="str">
        <f t="shared" si="127"/>
        <v/>
      </c>
      <c r="C1366" s="118" t="str">
        <f t="shared" si="128"/>
        <v/>
      </c>
      <c r="D1366" s="119" t="str">
        <f t="shared" si="129"/>
        <v/>
      </c>
      <c r="E1366" s="120">
        <f>IFERROR(IF(I1365-D1366&lt;$E$13,0,IF(B1366=$E$15,$E$13,IF(B1366&lt;$E$15,0,IF(MOD(B1366-$E$15,$E$19)=0,$E$13,0)))),0)</f>
        <v>0</v>
      </c>
      <c r="F1366" s="121"/>
      <c r="G1366" s="119" t="str">
        <f t="shared" si="130"/>
        <v/>
      </c>
      <c r="H1366" s="119" t="str">
        <f t="shared" si="131"/>
        <v/>
      </c>
      <c r="I1366" s="122" t="str">
        <f t="shared" si="132"/>
        <v/>
      </c>
    </row>
    <row r="1367" spans="2:9" ht="15.75" x14ac:dyDescent="0.25">
      <c r="B1367" s="117" t="str">
        <f t="shared" si="127"/>
        <v/>
      </c>
      <c r="C1367" s="118" t="str">
        <f t="shared" si="128"/>
        <v/>
      </c>
      <c r="D1367" s="119" t="str">
        <f t="shared" si="129"/>
        <v/>
      </c>
      <c r="E1367" s="120">
        <f>IFERROR(IF(I1366-D1367&lt;$E$13,0,IF(B1367=$E$15,$E$13,IF(B1367&lt;$E$15,0,IF(MOD(B1367-$E$15,$E$19)=0,$E$13,0)))),0)</f>
        <v>0</v>
      </c>
      <c r="F1367" s="121"/>
      <c r="G1367" s="119" t="str">
        <f t="shared" si="130"/>
        <v/>
      </c>
      <c r="H1367" s="119" t="str">
        <f t="shared" si="131"/>
        <v/>
      </c>
      <c r="I1367" s="122" t="str">
        <f t="shared" si="132"/>
        <v/>
      </c>
    </row>
    <row r="1368" spans="2:9" ht="15.75" x14ac:dyDescent="0.25">
      <c r="B1368" s="117" t="str">
        <f t="shared" si="127"/>
        <v/>
      </c>
      <c r="C1368" s="118" t="str">
        <f t="shared" si="128"/>
        <v/>
      </c>
      <c r="D1368" s="119" t="str">
        <f t="shared" si="129"/>
        <v/>
      </c>
      <c r="E1368" s="120">
        <f>IFERROR(IF(I1367-D1368&lt;$E$13,0,IF(B1368=$E$15,$E$13,IF(B1368&lt;$E$15,0,IF(MOD(B1368-$E$15,$E$19)=0,$E$13,0)))),0)</f>
        <v>0</v>
      </c>
      <c r="F1368" s="121"/>
      <c r="G1368" s="119" t="str">
        <f t="shared" si="130"/>
        <v/>
      </c>
      <c r="H1368" s="119" t="str">
        <f t="shared" si="131"/>
        <v/>
      </c>
      <c r="I1368" s="122" t="str">
        <f t="shared" si="132"/>
        <v/>
      </c>
    </row>
    <row r="1369" spans="2:9" ht="15.75" x14ac:dyDescent="0.25">
      <c r="B1369" s="117" t="str">
        <f t="shared" si="127"/>
        <v/>
      </c>
      <c r="C1369" s="118" t="str">
        <f t="shared" si="128"/>
        <v/>
      </c>
      <c r="D1369" s="119" t="str">
        <f t="shared" si="129"/>
        <v/>
      </c>
      <c r="E1369" s="120">
        <f>IFERROR(IF(I1368-D1369&lt;$E$13,0,IF(B1369=$E$15,$E$13,IF(B1369&lt;$E$15,0,IF(MOD(B1369-$E$15,$E$19)=0,$E$13,0)))),0)</f>
        <v>0</v>
      </c>
      <c r="F1369" s="121"/>
      <c r="G1369" s="119" t="str">
        <f t="shared" si="130"/>
        <v/>
      </c>
      <c r="H1369" s="119" t="str">
        <f t="shared" si="131"/>
        <v/>
      </c>
      <c r="I1369" s="122" t="str">
        <f t="shared" si="132"/>
        <v/>
      </c>
    </row>
    <row r="1370" spans="2:9" ht="15.75" x14ac:dyDescent="0.25">
      <c r="B1370" s="117" t="str">
        <f t="shared" si="127"/>
        <v/>
      </c>
      <c r="C1370" s="118" t="str">
        <f t="shared" si="128"/>
        <v/>
      </c>
      <c r="D1370" s="119" t="str">
        <f t="shared" si="129"/>
        <v/>
      </c>
      <c r="E1370" s="120">
        <f>IFERROR(IF(I1369-D1370&lt;$E$13,0,IF(B1370=$E$15,$E$13,IF(B1370&lt;$E$15,0,IF(MOD(B1370-$E$15,$E$19)=0,$E$13,0)))),0)</f>
        <v>0</v>
      </c>
      <c r="F1370" s="121"/>
      <c r="G1370" s="119" t="str">
        <f t="shared" si="130"/>
        <v/>
      </c>
      <c r="H1370" s="119" t="str">
        <f t="shared" si="131"/>
        <v/>
      </c>
      <c r="I1370" s="122" t="str">
        <f t="shared" si="132"/>
        <v/>
      </c>
    </row>
    <row r="1371" spans="2:9" ht="15.75" x14ac:dyDescent="0.25">
      <c r="B1371" s="117" t="str">
        <f t="shared" si="127"/>
        <v/>
      </c>
      <c r="C1371" s="118" t="str">
        <f t="shared" si="128"/>
        <v/>
      </c>
      <c r="D1371" s="119" t="str">
        <f t="shared" si="129"/>
        <v/>
      </c>
      <c r="E1371" s="120">
        <f>IFERROR(IF(I1370-D1371&lt;$E$13,0,IF(B1371=$E$15,$E$13,IF(B1371&lt;$E$15,0,IF(MOD(B1371-$E$15,$E$19)=0,$E$13,0)))),0)</f>
        <v>0</v>
      </c>
      <c r="F1371" s="121"/>
      <c r="G1371" s="119" t="str">
        <f t="shared" si="130"/>
        <v/>
      </c>
      <c r="H1371" s="119" t="str">
        <f t="shared" si="131"/>
        <v/>
      </c>
      <c r="I1371" s="122" t="str">
        <f t="shared" si="132"/>
        <v/>
      </c>
    </row>
    <row r="1372" spans="2:9" ht="15.75" x14ac:dyDescent="0.25">
      <c r="B1372" s="117" t="str">
        <f t="shared" si="127"/>
        <v/>
      </c>
      <c r="C1372" s="118" t="str">
        <f t="shared" si="128"/>
        <v/>
      </c>
      <c r="D1372" s="119" t="str">
        <f t="shared" si="129"/>
        <v/>
      </c>
      <c r="E1372" s="120">
        <f>IFERROR(IF(I1371-D1372&lt;$E$13,0,IF(B1372=$E$15,$E$13,IF(B1372&lt;$E$15,0,IF(MOD(B1372-$E$15,$E$19)=0,$E$13,0)))),0)</f>
        <v>0</v>
      </c>
      <c r="F1372" s="121"/>
      <c r="G1372" s="119" t="str">
        <f t="shared" si="130"/>
        <v/>
      </c>
      <c r="H1372" s="119" t="str">
        <f t="shared" si="131"/>
        <v/>
      </c>
      <c r="I1372" s="122" t="str">
        <f t="shared" si="132"/>
        <v/>
      </c>
    </row>
    <row r="1373" spans="2:9" ht="15.75" x14ac:dyDescent="0.25">
      <c r="B1373" s="117" t="str">
        <f t="shared" si="127"/>
        <v/>
      </c>
      <c r="C1373" s="118" t="str">
        <f t="shared" si="128"/>
        <v/>
      </c>
      <c r="D1373" s="119" t="str">
        <f t="shared" si="129"/>
        <v/>
      </c>
      <c r="E1373" s="120">
        <f>IFERROR(IF(I1372-D1373&lt;$E$13,0,IF(B1373=$E$15,$E$13,IF(B1373&lt;$E$15,0,IF(MOD(B1373-$E$15,$E$19)=0,$E$13,0)))),0)</f>
        <v>0</v>
      </c>
      <c r="F1373" s="121"/>
      <c r="G1373" s="119" t="str">
        <f t="shared" si="130"/>
        <v/>
      </c>
      <c r="H1373" s="119" t="str">
        <f t="shared" si="131"/>
        <v/>
      </c>
      <c r="I1373" s="122" t="str">
        <f t="shared" si="132"/>
        <v/>
      </c>
    </row>
    <row r="1374" spans="2:9" ht="15.75" x14ac:dyDescent="0.25">
      <c r="B1374" s="117" t="str">
        <f t="shared" si="127"/>
        <v/>
      </c>
      <c r="C1374" s="118" t="str">
        <f t="shared" si="128"/>
        <v/>
      </c>
      <c r="D1374" s="119" t="str">
        <f t="shared" si="129"/>
        <v/>
      </c>
      <c r="E1374" s="120">
        <f>IFERROR(IF(I1373-D1374&lt;$E$13,0,IF(B1374=$E$15,$E$13,IF(B1374&lt;$E$15,0,IF(MOD(B1374-$E$15,$E$19)=0,$E$13,0)))),0)</f>
        <v>0</v>
      </c>
      <c r="F1374" s="121"/>
      <c r="G1374" s="119" t="str">
        <f t="shared" si="130"/>
        <v/>
      </c>
      <c r="H1374" s="119" t="str">
        <f t="shared" si="131"/>
        <v/>
      </c>
      <c r="I1374" s="122" t="str">
        <f t="shared" si="132"/>
        <v/>
      </c>
    </row>
    <row r="1375" spans="2:9" ht="15.75" x14ac:dyDescent="0.25">
      <c r="B1375" s="117" t="str">
        <f t="shared" si="127"/>
        <v/>
      </c>
      <c r="C1375" s="118" t="str">
        <f t="shared" si="128"/>
        <v/>
      </c>
      <c r="D1375" s="119" t="str">
        <f t="shared" si="129"/>
        <v/>
      </c>
      <c r="E1375" s="120">
        <f>IFERROR(IF(I1374-D1375&lt;$E$13,0,IF(B1375=$E$15,$E$13,IF(B1375&lt;$E$15,0,IF(MOD(B1375-$E$15,$E$19)=0,$E$13,0)))),0)</f>
        <v>0</v>
      </c>
      <c r="F1375" s="121"/>
      <c r="G1375" s="119" t="str">
        <f t="shared" si="130"/>
        <v/>
      </c>
      <c r="H1375" s="119" t="str">
        <f t="shared" si="131"/>
        <v/>
      </c>
      <c r="I1375" s="122" t="str">
        <f t="shared" si="132"/>
        <v/>
      </c>
    </row>
    <row r="1376" spans="2:9" ht="15.75" x14ac:dyDescent="0.25">
      <c r="B1376" s="117" t="str">
        <f t="shared" si="127"/>
        <v/>
      </c>
      <c r="C1376" s="118" t="str">
        <f t="shared" si="128"/>
        <v/>
      </c>
      <c r="D1376" s="119" t="str">
        <f t="shared" si="129"/>
        <v/>
      </c>
      <c r="E1376" s="120">
        <f>IFERROR(IF(I1375-D1376&lt;$E$13,0,IF(B1376=$E$15,$E$13,IF(B1376&lt;$E$15,0,IF(MOD(B1376-$E$15,$E$19)=0,$E$13,0)))),0)</f>
        <v>0</v>
      </c>
      <c r="F1376" s="121"/>
      <c r="G1376" s="119" t="str">
        <f t="shared" si="130"/>
        <v/>
      </c>
      <c r="H1376" s="119" t="str">
        <f t="shared" si="131"/>
        <v/>
      </c>
      <c r="I1376" s="122" t="str">
        <f t="shared" si="132"/>
        <v/>
      </c>
    </row>
    <row r="1377" spans="2:9" ht="15.75" x14ac:dyDescent="0.25">
      <c r="B1377" s="117" t="str">
        <f t="shared" si="127"/>
        <v/>
      </c>
      <c r="C1377" s="118" t="str">
        <f t="shared" si="128"/>
        <v/>
      </c>
      <c r="D1377" s="119" t="str">
        <f t="shared" si="129"/>
        <v/>
      </c>
      <c r="E1377" s="120">
        <f>IFERROR(IF(I1376-D1377&lt;$E$13,0,IF(B1377=$E$15,$E$13,IF(B1377&lt;$E$15,0,IF(MOD(B1377-$E$15,$E$19)=0,$E$13,0)))),0)</f>
        <v>0</v>
      </c>
      <c r="F1377" s="121"/>
      <c r="G1377" s="119" t="str">
        <f t="shared" si="130"/>
        <v/>
      </c>
      <c r="H1377" s="119" t="str">
        <f t="shared" si="131"/>
        <v/>
      </c>
      <c r="I1377" s="122" t="str">
        <f t="shared" si="132"/>
        <v/>
      </c>
    </row>
    <row r="1378" spans="2:9" ht="15.75" x14ac:dyDescent="0.25">
      <c r="B1378" s="117" t="str">
        <f t="shared" si="127"/>
        <v/>
      </c>
      <c r="C1378" s="118" t="str">
        <f t="shared" si="128"/>
        <v/>
      </c>
      <c r="D1378" s="119" t="str">
        <f t="shared" si="129"/>
        <v/>
      </c>
      <c r="E1378" s="120">
        <f>IFERROR(IF(I1377-D1378&lt;$E$13,0,IF(B1378=$E$15,$E$13,IF(B1378&lt;$E$15,0,IF(MOD(B1378-$E$15,$E$19)=0,$E$13,0)))),0)</f>
        <v>0</v>
      </c>
      <c r="F1378" s="121"/>
      <c r="G1378" s="119" t="str">
        <f t="shared" si="130"/>
        <v/>
      </c>
      <c r="H1378" s="119" t="str">
        <f t="shared" si="131"/>
        <v/>
      </c>
      <c r="I1378" s="122" t="str">
        <f t="shared" si="132"/>
        <v/>
      </c>
    </row>
    <row r="1379" spans="2:9" ht="15.75" x14ac:dyDescent="0.25">
      <c r="B1379" s="117" t="str">
        <f t="shared" si="127"/>
        <v/>
      </c>
      <c r="C1379" s="118" t="str">
        <f t="shared" si="128"/>
        <v/>
      </c>
      <c r="D1379" s="119" t="str">
        <f t="shared" si="129"/>
        <v/>
      </c>
      <c r="E1379" s="120">
        <f>IFERROR(IF(I1378-D1379&lt;$E$13,0,IF(B1379=$E$15,$E$13,IF(B1379&lt;$E$15,0,IF(MOD(B1379-$E$15,$E$19)=0,$E$13,0)))),0)</f>
        <v>0</v>
      </c>
      <c r="F1379" s="121"/>
      <c r="G1379" s="119" t="str">
        <f t="shared" si="130"/>
        <v/>
      </c>
      <c r="H1379" s="119" t="str">
        <f t="shared" si="131"/>
        <v/>
      </c>
      <c r="I1379" s="122" t="str">
        <f t="shared" si="132"/>
        <v/>
      </c>
    </row>
    <row r="1380" spans="2:9" ht="15.75" x14ac:dyDescent="0.25">
      <c r="B1380" s="117" t="str">
        <f t="shared" si="127"/>
        <v/>
      </c>
      <c r="C1380" s="118" t="str">
        <f t="shared" si="128"/>
        <v/>
      </c>
      <c r="D1380" s="119" t="str">
        <f t="shared" si="129"/>
        <v/>
      </c>
      <c r="E1380" s="120">
        <f>IFERROR(IF(I1379-D1380&lt;$E$13,0,IF(B1380=$E$15,$E$13,IF(B1380&lt;$E$15,0,IF(MOD(B1380-$E$15,$E$19)=0,$E$13,0)))),0)</f>
        <v>0</v>
      </c>
      <c r="F1380" s="121"/>
      <c r="G1380" s="119" t="str">
        <f t="shared" si="130"/>
        <v/>
      </c>
      <c r="H1380" s="119" t="str">
        <f t="shared" si="131"/>
        <v/>
      </c>
      <c r="I1380" s="122" t="str">
        <f t="shared" si="132"/>
        <v/>
      </c>
    </row>
    <row r="1381" spans="2:9" ht="15.75" x14ac:dyDescent="0.25">
      <c r="B1381" s="117" t="str">
        <f t="shared" si="127"/>
        <v/>
      </c>
      <c r="C1381" s="118" t="str">
        <f t="shared" si="128"/>
        <v/>
      </c>
      <c r="D1381" s="119" t="str">
        <f t="shared" si="129"/>
        <v/>
      </c>
      <c r="E1381" s="120">
        <f>IFERROR(IF(I1380-D1381&lt;$E$13,0,IF(B1381=$E$15,$E$13,IF(B1381&lt;$E$15,0,IF(MOD(B1381-$E$15,$E$19)=0,$E$13,0)))),0)</f>
        <v>0</v>
      </c>
      <c r="F1381" s="121"/>
      <c r="G1381" s="119" t="str">
        <f t="shared" si="130"/>
        <v/>
      </c>
      <c r="H1381" s="119" t="str">
        <f t="shared" si="131"/>
        <v/>
      </c>
      <c r="I1381" s="122" t="str">
        <f t="shared" si="132"/>
        <v/>
      </c>
    </row>
    <row r="1382" spans="2:9" ht="15.75" x14ac:dyDescent="0.25">
      <c r="B1382" s="117" t="str">
        <f t="shared" si="127"/>
        <v/>
      </c>
      <c r="C1382" s="118" t="str">
        <f t="shared" si="128"/>
        <v/>
      </c>
      <c r="D1382" s="119" t="str">
        <f t="shared" si="129"/>
        <v/>
      </c>
      <c r="E1382" s="120">
        <f>IFERROR(IF(I1381-D1382&lt;$E$13,0,IF(B1382=$E$15,$E$13,IF(B1382&lt;$E$15,0,IF(MOD(B1382-$E$15,$E$19)=0,$E$13,0)))),0)</f>
        <v>0</v>
      </c>
      <c r="F1382" s="121"/>
      <c r="G1382" s="119" t="str">
        <f t="shared" si="130"/>
        <v/>
      </c>
      <c r="H1382" s="119" t="str">
        <f t="shared" si="131"/>
        <v/>
      </c>
      <c r="I1382" s="122" t="str">
        <f t="shared" si="132"/>
        <v/>
      </c>
    </row>
    <row r="1383" spans="2:9" ht="15.75" x14ac:dyDescent="0.25">
      <c r="B1383" s="117" t="str">
        <f t="shared" si="127"/>
        <v/>
      </c>
      <c r="C1383" s="118" t="str">
        <f t="shared" si="128"/>
        <v/>
      </c>
      <c r="D1383" s="119" t="str">
        <f t="shared" si="129"/>
        <v/>
      </c>
      <c r="E1383" s="120">
        <f>IFERROR(IF(I1382-D1383&lt;$E$13,0,IF(B1383=$E$15,$E$13,IF(B1383&lt;$E$15,0,IF(MOD(B1383-$E$15,$E$19)=0,$E$13,0)))),0)</f>
        <v>0</v>
      </c>
      <c r="F1383" s="121"/>
      <c r="G1383" s="119" t="str">
        <f t="shared" si="130"/>
        <v/>
      </c>
      <c r="H1383" s="119" t="str">
        <f t="shared" si="131"/>
        <v/>
      </c>
      <c r="I1383" s="122" t="str">
        <f t="shared" si="132"/>
        <v/>
      </c>
    </row>
    <row r="1384" spans="2:9" ht="15.75" x14ac:dyDescent="0.25">
      <c r="B1384" s="117" t="str">
        <f t="shared" si="127"/>
        <v/>
      </c>
      <c r="C1384" s="118" t="str">
        <f t="shared" si="128"/>
        <v/>
      </c>
      <c r="D1384" s="119" t="str">
        <f t="shared" si="129"/>
        <v/>
      </c>
      <c r="E1384" s="120">
        <f>IFERROR(IF(I1383-D1384&lt;$E$13,0,IF(B1384=$E$15,$E$13,IF(B1384&lt;$E$15,0,IF(MOD(B1384-$E$15,$E$19)=0,$E$13,0)))),0)</f>
        <v>0</v>
      </c>
      <c r="F1384" s="121"/>
      <c r="G1384" s="119" t="str">
        <f t="shared" si="130"/>
        <v/>
      </c>
      <c r="H1384" s="119" t="str">
        <f t="shared" si="131"/>
        <v/>
      </c>
      <c r="I1384" s="122" t="str">
        <f t="shared" si="132"/>
        <v/>
      </c>
    </row>
    <row r="1385" spans="2:9" ht="15.75" x14ac:dyDescent="0.25">
      <c r="B1385" s="117" t="str">
        <f t="shared" si="127"/>
        <v/>
      </c>
      <c r="C1385" s="118" t="str">
        <f t="shared" si="128"/>
        <v/>
      </c>
      <c r="D1385" s="119" t="str">
        <f t="shared" si="129"/>
        <v/>
      </c>
      <c r="E1385" s="120">
        <f>IFERROR(IF(I1384-D1385&lt;$E$13,0,IF(B1385=$E$15,$E$13,IF(B1385&lt;$E$15,0,IF(MOD(B1385-$E$15,$E$19)=0,$E$13,0)))),0)</f>
        <v>0</v>
      </c>
      <c r="F1385" s="121"/>
      <c r="G1385" s="119" t="str">
        <f t="shared" si="130"/>
        <v/>
      </c>
      <c r="H1385" s="119" t="str">
        <f t="shared" si="131"/>
        <v/>
      </c>
      <c r="I1385" s="122" t="str">
        <f t="shared" si="132"/>
        <v/>
      </c>
    </row>
    <row r="1386" spans="2:9" ht="15.75" x14ac:dyDescent="0.25">
      <c r="B1386" s="117" t="str">
        <f t="shared" ref="B1386:B1449" si="133">IFERROR(IF(I1385&lt;=0,"",B1385+1),"")</f>
        <v/>
      </c>
      <c r="C1386" s="118" t="str">
        <f t="shared" ref="C1386:C1449" si="134">IF(B1386="","",IF(OR(payment_frequency="Weekly",payment_frequency="Bi-weekly",payment_frequency="Semi-monthly"),first_payment_date+B1386*VLOOKUP(payment_frequency,periodic_table,2,0),EDATE(first_payment_date,B1386*VLOOKUP(payment_frequency,periodic_table,2,0))))</f>
        <v/>
      </c>
      <c r="D1386" s="119" t="str">
        <f t="shared" ref="D1386:D1449" si="135">IF(B1386="","",IF(I1385&lt;payment,I1385*(1+rate),payment))</f>
        <v/>
      </c>
      <c r="E1386" s="120">
        <f>IFERROR(IF(I1385-D1386&lt;$E$13,0,IF(B1386=$E$15,$E$13,IF(B1386&lt;$E$15,0,IF(MOD(B1386-$E$15,$E$19)=0,$E$13,0)))),0)</f>
        <v>0</v>
      </c>
      <c r="F1386" s="121"/>
      <c r="G1386" s="119" t="str">
        <f t="shared" ref="G1386:G1449" si="136">IF(AND(payment_type=1,B1386=1),0,IF(B1386="","",I1385*rate))</f>
        <v/>
      </c>
      <c r="H1386" s="119" t="str">
        <f t="shared" ref="H1386:H1449" si="137">IF(B1386="","",D1386-G1386+E1386+F1386)</f>
        <v/>
      </c>
      <c r="I1386" s="122" t="str">
        <f t="shared" ref="I1386:I1449" si="138">IFERROR(IF(H1386&lt;=0,"",I1385-H1386),"")</f>
        <v/>
      </c>
    </row>
    <row r="1387" spans="2:9" ht="15.75" x14ac:dyDescent="0.25">
      <c r="B1387" s="117" t="str">
        <f t="shared" si="133"/>
        <v/>
      </c>
      <c r="C1387" s="118" t="str">
        <f t="shared" si="134"/>
        <v/>
      </c>
      <c r="D1387" s="119" t="str">
        <f t="shared" si="135"/>
        <v/>
      </c>
      <c r="E1387" s="120">
        <f>IFERROR(IF(I1386-D1387&lt;$E$13,0,IF(B1387=$E$15,$E$13,IF(B1387&lt;$E$15,0,IF(MOD(B1387-$E$15,$E$19)=0,$E$13,0)))),0)</f>
        <v>0</v>
      </c>
      <c r="F1387" s="121"/>
      <c r="G1387" s="119" t="str">
        <f t="shared" si="136"/>
        <v/>
      </c>
      <c r="H1387" s="119" t="str">
        <f t="shared" si="137"/>
        <v/>
      </c>
      <c r="I1387" s="122" t="str">
        <f t="shared" si="138"/>
        <v/>
      </c>
    </row>
    <row r="1388" spans="2:9" ht="15.75" x14ac:dyDescent="0.25">
      <c r="B1388" s="117" t="str">
        <f t="shared" si="133"/>
        <v/>
      </c>
      <c r="C1388" s="118" t="str">
        <f t="shared" si="134"/>
        <v/>
      </c>
      <c r="D1388" s="119" t="str">
        <f t="shared" si="135"/>
        <v/>
      </c>
      <c r="E1388" s="120">
        <f>IFERROR(IF(I1387-D1388&lt;$E$13,0,IF(B1388=$E$15,$E$13,IF(B1388&lt;$E$15,0,IF(MOD(B1388-$E$15,$E$19)=0,$E$13,0)))),0)</f>
        <v>0</v>
      </c>
      <c r="F1388" s="121"/>
      <c r="G1388" s="119" t="str">
        <f t="shared" si="136"/>
        <v/>
      </c>
      <c r="H1388" s="119" t="str">
        <f t="shared" si="137"/>
        <v/>
      </c>
      <c r="I1388" s="122" t="str">
        <f t="shared" si="138"/>
        <v/>
      </c>
    </row>
    <row r="1389" spans="2:9" ht="15.75" x14ac:dyDescent="0.25">
      <c r="B1389" s="117" t="str">
        <f t="shared" si="133"/>
        <v/>
      </c>
      <c r="C1389" s="118" t="str">
        <f t="shared" si="134"/>
        <v/>
      </c>
      <c r="D1389" s="119" t="str">
        <f t="shared" si="135"/>
        <v/>
      </c>
      <c r="E1389" s="120">
        <f>IFERROR(IF(I1388-D1389&lt;$E$13,0,IF(B1389=$E$15,$E$13,IF(B1389&lt;$E$15,0,IF(MOD(B1389-$E$15,$E$19)=0,$E$13,0)))),0)</f>
        <v>0</v>
      </c>
      <c r="F1389" s="121"/>
      <c r="G1389" s="119" t="str">
        <f t="shared" si="136"/>
        <v/>
      </c>
      <c r="H1389" s="119" t="str">
        <f t="shared" si="137"/>
        <v/>
      </c>
      <c r="I1389" s="122" t="str">
        <f t="shared" si="138"/>
        <v/>
      </c>
    </row>
    <row r="1390" spans="2:9" ht="15.75" x14ac:dyDescent="0.25">
      <c r="B1390" s="117" t="str">
        <f t="shared" si="133"/>
        <v/>
      </c>
      <c r="C1390" s="118" t="str">
        <f t="shared" si="134"/>
        <v/>
      </c>
      <c r="D1390" s="119" t="str">
        <f t="shared" si="135"/>
        <v/>
      </c>
      <c r="E1390" s="120">
        <f>IFERROR(IF(I1389-D1390&lt;$E$13,0,IF(B1390=$E$15,$E$13,IF(B1390&lt;$E$15,0,IF(MOD(B1390-$E$15,$E$19)=0,$E$13,0)))),0)</f>
        <v>0</v>
      </c>
      <c r="F1390" s="121"/>
      <c r="G1390" s="119" t="str">
        <f t="shared" si="136"/>
        <v/>
      </c>
      <c r="H1390" s="119" t="str">
        <f t="shared" si="137"/>
        <v/>
      </c>
      <c r="I1390" s="122" t="str">
        <f t="shared" si="138"/>
        <v/>
      </c>
    </row>
    <row r="1391" spans="2:9" ht="15.75" x14ac:dyDescent="0.25">
      <c r="B1391" s="117" t="str">
        <f t="shared" si="133"/>
        <v/>
      </c>
      <c r="C1391" s="118" t="str">
        <f t="shared" si="134"/>
        <v/>
      </c>
      <c r="D1391" s="119" t="str">
        <f t="shared" si="135"/>
        <v/>
      </c>
      <c r="E1391" s="120">
        <f>IFERROR(IF(I1390-D1391&lt;$E$13,0,IF(B1391=$E$15,$E$13,IF(B1391&lt;$E$15,0,IF(MOD(B1391-$E$15,$E$19)=0,$E$13,0)))),0)</f>
        <v>0</v>
      </c>
      <c r="F1391" s="121"/>
      <c r="G1391" s="119" t="str">
        <f t="shared" si="136"/>
        <v/>
      </c>
      <c r="H1391" s="119" t="str">
        <f t="shared" si="137"/>
        <v/>
      </c>
      <c r="I1391" s="122" t="str">
        <f t="shared" si="138"/>
        <v/>
      </c>
    </row>
    <row r="1392" spans="2:9" ht="15.75" x14ac:dyDescent="0.25">
      <c r="B1392" s="117" t="str">
        <f t="shared" si="133"/>
        <v/>
      </c>
      <c r="C1392" s="118" t="str">
        <f t="shared" si="134"/>
        <v/>
      </c>
      <c r="D1392" s="119" t="str">
        <f t="shared" si="135"/>
        <v/>
      </c>
      <c r="E1392" s="120">
        <f>IFERROR(IF(I1391-D1392&lt;$E$13,0,IF(B1392=$E$15,$E$13,IF(B1392&lt;$E$15,0,IF(MOD(B1392-$E$15,$E$19)=0,$E$13,0)))),0)</f>
        <v>0</v>
      </c>
      <c r="F1392" s="121"/>
      <c r="G1392" s="119" t="str">
        <f t="shared" si="136"/>
        <v/>
      </c>
      <c r="H1392" s="119" t="str">
        <f t="shared" si="137"/>
        <v/>
      </c>
      <c r="I1392" s="122" t="str">
        <f t="shared" si="138"/>
        <v/>
      </c>
    </row>
    <row r="1393" spans="2:9" ht="15.75" x14ac:dyDescent="0.25">
      <c r="B1393" s="117" t="str">
        <f t="shared" si="133"/>
        <v/>
      </c>
      <c r="C1393" s="118" t="str">
        <f t="shared" si="134"/>
        <v/>
      </c>
      <c r="D1393" s="119" t="str">
        <f t="shared" si="135"/>
        <v/>
      </c>
      <c r="E1393" s="120">
        <f>IFERROR(IF(I1392-D1393&lt;$E$13,0,IF(B1393=$E$15,$E$13,IF(B1393&lt;$E$15,0,IF(MOD(B1393-$E$15,$E$19)=0,$E$13,0)))),0)</f>
        <v>0</v>
      </c>
      <c r="F1393" s="121"/>
      <c r="G1393" s="119" t="str">
        <f t="shared" si="136"/>
        <v/>
      </c>
      <c r="H1393" s="119" t="str">
        <f t="shared" si="137"/>
        <v/>
      </c>
      <c r="I1393" s="122" t="str">
        <f t="shared" si="138"/>
        <v/>
      </c>
    </row>
    <row r="1394" spans="2:9" ht="15.75" x14ac:dyDescent="0.25">
      <c r="B1394" s="117" t="str">
        <f t="shared" si="133"/>
        <v/>
      </c>
      <c r="C1394" s="118" t="str">
        <f t="shared" si="134"/>
        <v/>
      </c>
      <c r="D1394" s="119" t="str">
        <f t="shared" si="135"/>
        <v/>
      </c>
      <c r="E1394" s="120">
        <f>IFERROR(IF(I1393-D1394&lt;$E$13,0,IF(B1394=$E$15,$E$13,IF(B1394&lt;$E$15,0,IF(MOD(B1394-$E$15,$E$19)=0,$E$13,0)))),0)</f>
        <v>0</v>
      </c>
      <c r="F1394" s="121"/>
      <c r="G1394" s="119" t="str">
        <f t="shared" si="136"/>
        <v/>
      </c>
      <c r="H1394" s="119" t="str">
        <f t="shared" si="137"/>
        <v/>
      </c>
      <c r="I1394" s="122" t="str">
        <f t="shared" si="138"/>
        <v/>
      </c>
    </row>
    <row r="1395" spans="2:9" ht="15.75" x14ac:dyDescent="0.25">
      <c r="B1395" s="117" t="str">
        <f t="shared" si="133"/>
        <v/>
      </c>
      <c r="C1395" s="118" t="str">
        <f t="shared" si="134"/>
        <v/>
      </c>
      <c r="D1395" s="119" t="str">
        <f t="shared" si="135"/>
        <v/>
      </c>
      <c r="E1395" s="120">
        <f>IFERROR(IF(I1394-D1395&lt;$E$13,0,IF(B1395=$E$15,$E$13,IF(B1395&lt;$E$15,0,IF(MOD(B1395-$E$15,$E$19)=0,$E$13,0)))),0)</f>
        <v>0</v>
      </c>
      <c r="F1395" s="121"/>
      <c r="G1395" s="119" t="str">
        <f t="shared" si="136"/>
        <v/>
      </c>
      <c r="H1395" s="119" t="str">
        <f t="shared" si="137"/>
        <v/>
      </c>
      <c r="I1395" s="122" t="str">
        <f t="shared" si="138"/>
        <v/>
      </c>
    </row>
    <row r="1396" spans="2:9" ht="15.75" x14ac:dyDescent="0.25">
      <c r="B1396" s="117" t="str">
        <f t="shared" si="133"/>
        <v/>
      </c>
      <c r="C1396" s="118" t="str">
        <f t="shared" si="134"/>
        <v/>
      </c>
      <c r="D1396" s="119" t="str">
        <f t="shared" si="135"/>
        <v/>
      </c>
      <c r="E1396" s="120">
        <f>IFERROR(IF(I1395-D1396&lt;$E$13,0,IF(B1396=$E$15,$E$13,IF(B1396&lt;$E$15,0,IF(MOD(B1396-$E$15,$E$19)=0,$E$13,0)))),0)</f>
        <v>0</v>
      </c>
      <c r="F1396" s="121"/>
      <c r="G1396" s="119" t="str">
        <f t="shared" si="136"/>
        <v/>
      </c>
      <c r="H1396" s="119" t="str">
        <f t="shared" si="137"/>
        <v/>
      </c>
      <c r="I1396" s="122" t="str">
        <f t="shared" si="138"/>
        <v/>
      </c>
    </row>
    <row r="1397" spans="2:9" ht="15.75" x14ac:dyDescent="0.25">
      <c r="B1397" s="117" t="str">
        <f t="shared" si="133"/>
        <v/>
      </c>
      <c r="C1397" s="118" t="str">
        <f t="shared" si="134"/>
        <v/>
      </c>
      <c r="D1397" s="119" t="str">
        <f t="shared" si="135"/>
        <v/>
      </c>
      <c r="E1397" s="120">
        <f>IFERROR(IF(I1396-D1397&lt;$E$13,0,IF(B1397=$E$15,$E$13,IF(B1397&lt;$E$15,0,IF(MOD(B1397-$E$15,$E$19)=0,$E$13,0)))),0)</f>
        <v>0</v>
      </c>
      <c r="F1397" s="121"/>
      <c r="G1397" s="119" t="str">
        <f t="shared" si="136"/>
        <v/>
      </c>
      <c r="H1397" s="119" t="str">
        <f t="shared" si="137"/>
        <v/>
      </c>
      <c r="I1397" s="122" t="str">
        <f t="shared" si="138"/>
        <v/>
      </c>
    </row>
    <row r="1398" spans="2:9" ht="15.75" x14ac:dyDescent="0.25">
      <c r="B1398" s="117" t="str">
        <f t="shared" si="133"/>
        <v/>
      </c>
      <c r="C1398" s="118" t="str">
        <f t="shared" si="134"/>
        <v/>
      </c>
      <c r="D1398" s="119" t="str">
        <f t="shared" si="135"/>
        <v/>
      </c>
      <c r="E1398" s="120">
        <f>IFERROR(IF(I1397-D1398&lt;$E$13,0,IF(B1398=$E$15,$E$13,IF(B1398&lt;$E$15,0,IF(MOD(B1398-$E$15,$E$19)=0,$E$13,0)))),0)</f>
        <v>0</v>
      </c>
      <c r="F1398" s="121"/>
      <c r="G1398" s="119" t="str">
        <f t="shared" si="136"/>
        <v/>
      </c>
      <c r="H1398" s="119" t="str">
        <f t="shared" si="137"/>
        <v/>
      </c>
      <c r="I1398" s="122" t="str">
        <f t="shared" si="138"/>
        <v/>
      </c>
    </row>
    <row r="1399" spans="2:9" ht="15.75" x14ac:dyDescent="0.25">
      <c r="B1399" s="117" t="str">
        <f t="shared" si="133"/>
        <v/>
      </c>
      <c r="C1399" s="118" t="str">
        <f t="shared" si="134"/>
        <v/>
      </c>
      <c r="D1399" s="119" t="str">
        <f t="shared" si="135"/>
        <v/>
      </c>
      <c r="E1399" s="120">
        <f>IFERROR(IF(I1398-D1399&lt;$E$13,0,IF(B1399=$E$15,$E$13,IF(B1399&lt;$E$15,0,IF(MOD(B1399-$E$15,$E$19)=0,$E$13,0)))),0)</f>
        <v>0</v>
      </c>
      <c r="F1399" s="121"/>
      <c r="G1399" s="119" t="str">
        <f t="shared" si="136"/>
        <v/>
      </c>
      <c r="H1399" s="119" t="str">
        <f t="shared" si="137"/>
        <v/>
      </c>
      <c r="I1399" s="122" t="str">
        <f t="shared" si="138"/>
        <v/>
      </c>
    </row>
    <row r="1400" spans="2:9" ht="15.75" x14ac:dyDescent="0.25">
      <c r="B1400" s="117" t="str">
        <f t="shared" si="133"/>
        <v/>
      </c>
      <c r="C1400" s="118" t="str">
        <f t="shared" si="134"/>
        <v/>
      </c>
      <c r="D1400" s="119" t="str">
        <f t="shared" si="135"/>
        <v/>
      </c>
      <c r="E1400" s="120">
        <f>IFERROR(IF(I1399-D1400&lt;$E$13,0,IF(B1400=$E$15,$E$13,IF(B1400&lt;$E$15,0,IF(MOD(B1400-$E$15,$E$19)=0,$E$13,0)))),0)</f>
        <v>0</v>
      </c>
      <c r="F1400" s="121"/>
      <c r="G1400" s="119" t="str">
        <f t="shared" si="136"/>
        <v/>
      </c>
      <c r="H1400" s="119" t="str">
        <f t="shared" si="137"/>
        <v/>
      </c>
      <c r="I1400" s="122" t="str">
        <f t="shared" si="138"/>
        <v/>
      </c>
    </row>
    <row r="1401" spans="2:9" ht="15.75" x14ac:dyDescent="0.25">
      <c r="B1401" s="117" t="str">
        <f t="shared" si="133"/>
        <v/>
      </c>
      <c r="C1401" s="118" t="str">
        <f t="shared" si="134"/>
        <v/>
      </c>
      <c r="D1401" s="119" t="str">
        <f t="shared" si="135"/>
        <v/>
      </c>
      <c r="E1401" s="120">
        <f>IFERROR(IF(I1400-D1401&lt;$E$13,0,IF(B1401=$E$15,$E$13,IF(B1401&lt;$E$15,0,IF(MOD(B1401-$E$15,$E$19)=0,$E$13,0)))),0)</f>
        <v>0</v>
      </c>
      <c r="F1401" s="121"/>
      <c r="G1401" s="119" t="str">
        <f t="shared" si="136"/>
        <v/>
      </c>
      <c r="H1401" s="119" t="str">
        <f t="shared" si="137"/>
        <v/>
      </c>
      <c r="I1401" s="122" t="str">
        <f t="shared" si="138"/>
        <v/>
      </c>
    </row>
    <row r="1402" spans="2:9" ht="15.75" x14ac:dyDescent="0.25">
      <c r="B1402" s="117" t="str">
        <f t="shared" si="133"/>
        <v/>
      </c>
      <c r="C1402" s="118" t="str">
        <f t="shared" si="134"/>
        <v/>
      </c>
      <c r="D1402" s="119" t="str">
        <f t="shared" si="135"/>
        <v/>
      </c>
      <c r="E1402" s="120">
        <f>IFERROR(IF(I1401-D1402&lt;$E$13,0,IF(B1402=$E$15,$E$13,IF(B1402&lt;$E$15,0,IF(MOD(B1402-$E$15,$E$19)=0,$E$13,0)))),0)</f>
        <v>0</v>
      </c>
      <c r="F1402" s="121"/>
      <c r="G1402" s="119" t="str">
        <f t="shared" si="136"/>
        <v/>
      </c>
      <c r="H1402" s="119" t="str">
        <f t="shared" si="137"/>
        <v/>
      </c>
      <c r="I1402" s="122" t="str">
        <f t="shared" si="138"/>
        <v/>
      </c>
    </row>
    <row r="1403" spans="2:9" ht="15.75" x14ac:dyDescent="0.25">
      <c r="B1403" s="117" t="str">
        <f t="shared" si="133"/>
        <v/>
      </c>
      <c r="C1403" s="118" t="str">
        <f t="shared" si="134"/>
        <v/>
      </c>
      <c r="D1403" s="119" t="str">
        <f t="shared" si="135"/>
        <v/>
      </c>
      <c r="E1403" s="120">
        <f>IFERROR(IF(I1402-D1403&lt;$E$13,0,IF(B1403=$E$15,$E$13,IF(B1403&lt;$E$15,0,IF(MOD(B1403-$E$15,$E$19)=0,$E$13,0)))),0)</f>
        <v>0</v>
      </c>
      <c r="F1403" s="121"/>
      <c r="G1403" s="119" t="str">
        <f t="shared" si="136"/>
        <v/>
      </c>
      <c r="H1403" s="119" t="str">
        <f t="shared" si="137"/>
        <v/>
      </c>
      <c r="I1403" s="122" t="str">
        <f t="shared" si="138"/>
        <v/>
      </c>
    </row>
    <row r="1404" spans="2:9" ht="15.75" x14ac:dyDescent="0.25">
      <c r="B1404" s="117" t="str">
        <f t="shared" si="133"/>
        <v/>
      </c>
      <c r="C1404" s="118" t="str">
        <f t="shared" si="134"/>
        <v/>
      </c>
      <c r="D1404" s="119" t="str">
        <f t="shared" si="135"/>
        <v/>
      </c>
      <c r="E1404" s="120">
        <f>IFERROR(IF(I1403-D1404&lt;$E$13,0,IF(B1404=$E$15,$E$13,IF(B1404&lt;$E$15,0,IF(MOD(B1404-$E$15,$E$19)=0,$E$13,0)))),0)</f>
        <v>0</v>
      </c>
      <c r="F1404" s="121"/>
      <c r="G1404" s="119" t="str">
        <f t="shared" si="136"/>
        <v/>
      </c>
      <c r="H1404" s="119" t="str">
        <f t="shared" si="137"/>
        <v/>
      </c>
      <c r="I1404" s="122" t="str">
        <f t="shared" si="138"/>
        <v/>
      </c>
    </row>
    <row r="1405" spans="2:9" ht="15.75" x14ac:dyDescent="0.25">
      <c r="B1405" s="117" t="str">
        <f t="shared" si="133"/>
        <v/>
      </c>
      <c r="C1405" s="118" t="str">
        <f t="shared" si="134"/>
        <v/>
      </c>
      <c r="D1405" s="119" t="str">
        <f t="shared" si="135"/>
        <v/>
      </c>
      <c r="E1405" s="120">
        <f>IFERROR(IF(I1404-D1405&lt;$E$13,0,IF(B1405=$E$15,$E$13,IF(B1405&lt;$E$15,0,IF(MOD(B1405-$E$15,$E$19)=0,$E$13,0)))),0)</f>
        <v>0</v>
      </c>
      <c r="F1405" s="121"/>
      <c r="G1405" s="119" t="str">
        <f t="shared" si="136"/>
        <v/>
      </c>
      <c r="H1405" s="119" t="str">
        <f t="shared" si="137"/>
        <v/>
      </c>
      <c r="I1405" s="122" t="str">
        <f t="shared" si="138"/>
        <v/>
      </c>
    </row>
    <row r="1406" spans="2:9" ht="15.75" x14ac:dyDescent="0.25">
      <c r="B1406" s="117" t="str">
        <f t="shared" si="133"/>
        <v/>
      </c>
      <c r="C1406" s="118" t="str">
        <f t="shared" si="134"/>
        <v/>
      </c>
      <c r="D1406" s="119" t="str">
        <f t="shared" si="135"/>
        <v/>
      </c>
      <c r="E1406" s="120">
        <f>IFERROR(IF(I1405-D1406&lt;$E$13,0,IF(B1406=$E$15,$E$13,IF(B1406&lt;$E$15,0,IF(MOD(B1406-$E$15,$E$19)=0,$E$13,0)))),0)</f>
        <v>0</v>
      </c>
      <c r="F1406" s="121"/>
      <c r="G1406" s="119" t="str">
        <f t="shared" si="136"/>
        <v/>
      </c>
      <c r="H1406" s="119" t="str">
        <f t="shared" si="137"/>
        <v/>
      </c>
      <c r="I1406" s="122" t="str">
        <f t="shared" si="138"/>
        <v/>
      </c>
    </row>
    <row r="1407" spans="2:9" ht="15.75" x14ac:dyDescent="0.25">
      <c r="B1407" s="117" t="str">
        <f t="shared" si="133"/>
        <v/>
      </c>
      <c r="C1407" s="118" t="str">
        <f t="shared" si="134"/>
        <v/>
      </c>
      <c r="D1407" s="119" t="str">
        <f t="shared" si="135"/>
        <v/>
      </c>
      <c r="E1407" s="120">
        <f>IFERROR(IF(I1406-D1407&lt;$E$13,0,IF(B1407=$E$15,$E$13,IF(B1407&lt;$E$15,0,IF(MOD(B1407-$E$15,$E$19)=0,$E$13,0)))),0)</f>
        <v>0</v>
      </c>
      <c r="F1407" s="121"/>
      <c r="G1407" s="119" t="str">
        <f t="shared" si="136"/>
        <v/>
      </c>
      <c r="H1407" s="119" t="str">
        <f t="shared" si="137"/>
        <v/>
      </c>
      <c r="I1407" s="122" t="str">
        <f t="shared" si="138"/>
        <v/>
      </c>
    </row>
    <row r="1408" spans="2:9" ht="15.75" x14ac:dyDescent="0.25">
      <c r="B1408" s="117" t="str">
        <f t="shared" si="133"/>
        <v/>
      </c>
      <c r="C1408" s="118" t="str">
        <f t="shared" si="134"/>
        <v/>
      </c>
      <c r="D1408" s="119" t="str">
        <f t="shared" si="135"/>
        <v/>
      </c>
      <c r="E1408" s="120">
        <f>IFERROR(IF(I1407-D1408&lt;$E$13,0,IF(B1408=$E$15,$E$13,IF(B1408&lt;$E$15,0,IF(MOD(B1408-$E$15,$E$19)=0,$E$13,0)))),0)</f>
        <v>0</v>
      </c>
      <c r="F1408" s="121"/>
      <c r="G1408" s="119" t="str">
        <f t="shared" si="136"/>
        <v/>
      </c>
      <c r="H1408" s="119" t="str">
        <f t="shared" si="137"/>
        <v/>
      </c>
      <c r="I1408" s="122" t="str">
        <f t="shared" si="138"/>
        <v/>
      </c>
    </row>
    <row r="1409" spans="2:9" ht="15.75" x14ac:dyDescent="0.25">
      <c r="B1409" s="117" t="str">
        <f t="shared" si="133"/>
        <v/>
      </c>
      <c r="C1409" s="118" t="str">
        <f t="shared" si="134"/>
        <v/>
      </c>
      <c r="D1409" s="119" t="str">
        <f t="shared" si="135"/>
        <v/>
      </c>
      <c r="E1409" s="120">
        <f>IFERROR(IF(I1408-D1409&lt;$E$13,0,IF(B1409=$E$15,$E$13,IF(B1409&lt;$E$15,0,IF(MOD(B1409-$E$15,$E$19)=0,$E$13,0)))),0)</f>
        <v>0</v>
      </c>
      <c r="F1409" s="121"/>
      <c r="G1409" s="119" t="str">
        <f t="shared" si="136"/>
        <v/>
      </c>
      <c r="H1409" s="119" t="str">
        <f t="shared" si="137"/>
        <v/>
      </c>
      <c r="I1409" s="122" t="str">
        <f t="shared" si="138"/>
        <v/>
      </c>
    </row>
    <row r="1410" spans="2:9" ht="15.75" x14ac:dyDescent="0.25">
      <c r="B1410" s="117" t="str">
        <f t="shared" si="133"/>
        <v/>
      </c>
      <c r="C1410" s="118" t="str">
        <f t="shared" si="134"/>
        <v/>
      </c>
      <c r="D1410" s="119" t="str">
        <f t="shared" si="135"/>
        <v/>
      </c>
      <c r="E1410" s="120">
        <f>IFERROR(IF(I1409-D1410&lt;$E$13,0,IF(B1410=$E$15,$E$13,IF(B1410&lt;$E$15,0,IF(MOD(B1410-$E$15,$E$19)=0,$E$13,0)))),0)</f>
        <v>0</v>
      </c>
      <c r="F1410" s="121"/>
      <c r="G1410" s="119" t="str">
        <f t="shared" si="136"/>
        <v/>
      </c>
      <c r="H1410" s="119" t="str">
        <f t="shared" si="137"/>
        <v/>
      </c>
      <c r="I1410" s="122" t="str">
        <f t="shared" si="138"/>
        <v/>
      </c>
    </row>
    <row r="1411" spans="2:9" ht="15.75" x14ac:dyDescent="0.25">
      <c r="B1411" s="117" t="str">
        <f t="shared" si="133"/>
        <v/>
      </c>
      <c r="C1411" s="118" t="str">
        <f t="shared" si="134"/>
        <v/>
      </c>
      <c r="D1411" s="119" t="str">
        <f t="shared" si="135"/>
        <v/>
      </c>
      <c r="E1411" s="120">
        <f>IFERROR(IF(I1410-D1411&lt;$E$13,0,IF(B1411=$E$15,$E$13,IF(B1411&lt;$E$15,0,IF(MOD(B1411-$E$15,$E$19)=0,$E$13,0)))),0)</f>
        <v>0</v>
      </c>
      <c r="F1411" s="121"/>
      <c r="G1411" s="119" t="str">
        <f t="shared" si="136"/>
        <v/>
      </c>
      <c r="H1411" s="119" t="str">
        <f t="shared" si="137"/>
        <v/>
      </c>
      <c r="I1411" s="122" t="str">
        <f t="shared" si="138"/>
        <v/>
      </c>
    </row>
    <row r="1412" spans="2:9" ht="15.75" x14ac:dyDescent="0.25">
      <c r="B1412" s="117" t="str">
        <f t="shared" si="133"/>
        <v/>
      </c>
      <c r="C1412" s="118" t="str">
        <f t="shared" si="134"/>
        <v/>
      </c>
      <c r="D1412" s="119" t="str">
        <f t="shared" si="135"/>
        <v/>
      </c>
      <c r="E1412" s="120">
        <f>IFERROR(IF(I1411-D1412&lt;$E$13,0,IF(B1412=$E$15,$E$13,IF(B1412&lt;$E$15,0,IF(MOD(B1412-$E$15,$E$19)=0,$E$13,0)))),0)</f>
        <v>0</v>
      </c>
      <c r="F1412" s="121"/>
      <c r="G1412" s="119" t="str">
        <f t="shared" si="136"/>
        <v/>
      </c>
      <c r="H1412" s="119" t="str">
        <f t="shared" si="137"/>
        <v/>
      </c>
      <c r="I1412" s="122" t="str">
        <f t="shared" si="138"/>
        <v/>
      </c>
    </row>
    <row r="1413" spans="2:9" ht="15.75" x14ac:dyDescent="0.25">
      <c r="B1413" s="117" t="str">
        <f t="shared" si="133"/>
        <v/>
      </c>
      <c r="C1413" s="118" t="str">
        <f t="shared" si="134"/>
        <v/>
      </c>
      <c r="D1413" s="119" t="str">
        <f t="shared" si="135"/>
        <v/>
      </c>
      <c r="E1413" s="120">
        <f>IFERROR(IF(I1412-D1413&lt;$E$13,0,IF(B1413=$E$15,$E$13,IF(B1413&lt;$E$15,0,IF(MOD(B1413-$E$15,$E$19)=0,$E$13,0)))),0)</f>
        <v>0</v>
      </c>
      <c r="F1413" s="121"/>
      <c r="G1413" s="119" t="str">
        <f t="shared" si="136"/>
        <v/>
      </c>
      <c r="H1413" s="119" t="str">
        <f t="shared" si="137"/>
        <v/>
      </c>
      <c r="I1413" s="122" t="str">
        <f t="shared" si="138"/>
        <v/>
      </c>
    </row>
    <row r="1414" spans="2:9" ht="15.75" x14ac:dyDescent="0.25">
      <c r="B1414" s="117" t="str">
        <f t="shared" si="133"/>
        <v/>
      </c>
      <c r="C1414" s="118" t="str">
        <f t="shared" si="134"/>
        <v/>
      </c>
      <c r="D1414" s="119" t="str">
        <f t="shared" si="135"/>
        <v/>
      </c>
      <c r="E1414" s="120">
        <f>IFERROR(IF(I1413-D1414&lt;$E$13,0,IF(B1414=$E$15,$E$13,IF(B1414&lt;$E$15,0,IF(MOD(B1414-$E$15,$E$19)=0,$E$13,0)))),0)</f>
        <v>0</v>
      </c>
      <c r="F1414" s="121"/>
      <c r="G1414" s="119" t="str">
        <f t="shared" si="136"/>
        <v/>
      </c>
      <c r="H1414" s="119" t="str">
        <f t="shared" si="137"/>
        <v/>
      </c>
      <c r="I1414" s="122" t="str">
        <f t="shared" si="138"/>
        <v/>
      </c>
    </row>
    <row r="1415" spans="2:9" ht="15.75" x14ac:dyDescent="0.25">
      <c r="B1415" s="117" t="str">
        <f t="shared" si="133"/>
        <v/>
      </c>
      <c r="C1415" s="118" t="str">
        <f t="shared" si="134"/>
        <v/>
      </c>
      <c r="D1415" s="119" t="str">
        <f t="shared" si="135"/>
        <v/>
      </c>
      <c r="E1415" s="120">
        <f>IFERROR(IF(I1414-D1415&lt;$E$13,0,IF(B1415=$E$15,$E$13,IF(B1415&lt;$E$15,0,IF(MOD(B1415-$E$15,$E$19)=0,$E$13,0)))),0)</f>
        <v>0</v>
      </c>
      <c r="F1415" s="121"/>
      <c r="G1415" s="119" t="str">
        <f t="shared" si="136"/>
        <v/>
      </c>
      <c r="H1415" s="119" t="str">
        <f t="shared" si="137"/>
        <v/>
      </c>
      <c r="I1415" s="122" t="str">
        <f t="shared" si="138"/>
        <v/>
      </c>
    </row>
    <row r="1416" spans="2:9" ht="15.75" x14ac:dyDescent="0.25">
      <c r="B1416" s="117" t="str">
        <f t="shared" si="133"/>
        <v/>
      </c>
      <c r="C1416" s="118" t="str">
        <f t="shared" si="134"/>
        <v/>
      </c>
      <c r="D1416" s="119" t="str">
        <f t="shared" si="135"/>
        <v/>
      </c>
      <c r="E1416" s="120">
        <f>IFERROR(IF(I1415-D1416&lt;$E$13,0,IF(B1416=$E$15,$E$13,IF(B1416&lt;$E$15,0,IF(MOD(B1416-$E$15,$E$19)=0,$E$13,0)))),0)</f>
        <v>0</v>
      </c>
      <c r="F1416" s="121"/>
      <c r="G1416" s="119" t="str">
        <f t="shared" si="136"/>
        <v/>
      </c>
      <c r="H1416" s="119" t="str">
        <f t="shared" si="137"/>
        <v/>
      </c>
      <c r="I1416" s="122" t="str">
        <f t="shared" si="138"/>
        <v/>
      </c>
    </row>
    <row r="1417" spans="2:9" ht="15.75" x14ac:dyDescent="0.25">
      <c r="B1417" s="117" t="str">
        <f t="shared" si="133"/>
        <v/>
      </c>
      <c r="C1417" s="118" t="str">
        <f t="shared" si="134"/>
        <v/>
      </c>
      <c r="D1417" s="119" t="str">
        <f t="shared" si="135"/>
        <v/>
      </c>
      <c r="E1417" s="120">
        <f>IFERROR(IF(I1416-D1417&lt;$E$13,0,IF(B1417=$E$15,$E$13,IF(B1417&lt;$E$15,0,IF(MOD(B1417-$E$15,$E$19)=0,$E$13,0)))),0)</f>
        <v>0</v>
      </c>
      <c r="F1417" s="121"/>
      <c r="G1417" s="119" t="str">
        <f t="shared" si="136"/>
        <v/>
      </c>
      <c r="H1417" s="119" t="str">
        <f t="shared" si="137"/>
        <v/>
      </c>
      <c r="I1417" s="122" t="str">
        <f t="shared" si="138"/>
        <v/>
      </c>
    </row>
    <row r="1418" spans="2:9" ht="15.75" x14ac:dyDescent="0.25">
      <c r="B1418" s="117" t="str">
        <f t="shared" si="133"/>
        <v/>
      </c>
      <c r="C1418" s="118" t="str">
        <f t="shared" si="134"/>
        <v/>
      </c>
      <c r="D1418" s="119" t="str">
        <f t="shared" si="135"/>
        <v/>
      </c>
      <c r="E1418" s="120">
        <f>IFERROR(IF(I1417-D1418&lt;$E$13,0,IF(B1418=$E$15,$E$13,IF(B1418&lt;$E$15,0,IF(MOD(B1418-$E$15,$E$19)=0,$E$13,0)))),0)</f>
        <v>0</v>
      </c>
      <c r="F1418" s="121"/>
      <c r="G1418" s="119" t="str">
        <f t="shared" si="136"/>
        <v/>
      </c>
      <c r="H1418" s="119" t="str">
        <f t="shared" si="137"/>
        <v/>
      </c>
      <c r="I1418" s="122" t="str">
        <f t="shared" si="138"/>
        <v/>
      </c>
    </row>
    <row r="1419" spans="2:9" ht="15.75" x14ac:dyDescent="0.25">
      <c r="B1419" s="117" t="str">
        <f t="shared" si="133"/>
        <v/>
      </c>
      <c r="C1419" s="118" t="str">
        <f t="shared" si="134"/>
        <v/>
      </c>
      <c r="D1419" s="119" t="str">
        <f t="shared" si="135"/>
        <v/>
      </c>
      <c r="E1419" s="120">
        <f>IFERROR(IF(I1418-D1419&lt;$E$13,0,IF(B1419=$E$15,$E$13,IF(B1419&lt;$E$15,0,IF(MOD(B1419-$E$15,$E$19)=0,$E$13,0)))),0)</f>
        <v>0</v>
      </c>
      <c r="F1419" s="121"/>
      <c r="G1419" s="119" t="str">
        <f t="shared" si="136"/>
        <v/>
      </c>
      <c r="H1419" s="119" t="str">
        <f t="shared" si="137"/>
        <v/>
      </c>
      <c r="I1419" s="122" t="str">
        <f t="shared" si="138"/>
        <v/>
      </c>
    </row>
    <row r="1420" spans="2:9" ht="15.75" x14ac:dyDescent="0.25">
      <c r="B1420" s="117" t="str">
        <f t="shared" si="133"/>
        <v/>
      </c>
      <c r="C1420" s="118" t="str">
        <f t="shared" si="134"/>
        <v/>
      </c>
      <c r="D1420" s="119" t="str">
        <f t="shared" si="135"/>
        <v/>
      </c>
      <c r="E1420" s="120">
        <f>IFERROR(IF(I1419-D1420&lt;$E$13,0,IF(B1420=$E$15,$E$13,IF(B1420&lt;$E$15,0,IF(MOD(B1420-$E$15,$E$19)=0,$E$13,0)))),0)</f>
        <v>0</v>
      </c>
      <c r="F1420" s="121"/>
      <c r="G1420" s="119" t="str">
        <f t="shared" si="136"/>
        <v/>
      </c>
      <c r="H1420" s="119" t="str">
        <f t="shared" si="137"/>
        <v/>
      </c>
      <c r="I1420" s="122" t="str">
        <f t="shared" si="138"/>
        <v/>
      </c>
    </row>
    <row r="1421" spans="2:9" ht="15.75" x14ac:dyDescent="0.25">
      <c r="B1421" s="117" t="str">
        <f t="shared" si="133"/>
        <v/>
      </c>
      <c r="C1421" s="118" t="str">
        <f t="shared" si="134"/>
        <v/>
      </c>
      <c r="D1421" s="119" t="str">
        <f t="shared" si="135"/>
        <v/>
      </c>
      <c r="E1421" s="120">
        <f>IFERROR(IF(I1420-D1421&lt;$E$13,0,IF(B1421=$E$15,$E$13,IF(B1421&lt;$E$15,0,IF(MOD(B1421-$E$15,$E$19)=0,$E$13,0)))),0)</f>
        <v>0</v>
      </c>
      <c r="F1421" s="121"/>
      <c r="G1421" s="119" t="str">
        <f t="shared" si="136"/>
        <v/>
      </c>
      <c r="H1421" s="119" t="str">
        <f t="shared" si="137"/>
        <v/>
      </c>
      <c r="I1421" s="122" t="str">
        <f t="shared" si="138"/>
        <v/>
      </c>
    </row>
    <row r="1422" spans="2:9" ht="15.75" x14ac:dyDescent="0.25">
      <c r="B1422" s="117" t="str">
        <f t="shared" si="133"/>
        <v/>
      </c>
      <c r="C1422" s="118" t="str">
        <f t="shared" si="134"/>
        <v/>
      </c>
      <c r="D1422" s="119" t="str">
        <f t="shared" si="135"/>
        <v/>
      </c>
      <c r="E1422" s="120">
        <f>IFERROR(IF(I1421-D1422&lt;$E$13,0,IF(B1422=$E$15,$E$13,IF(B1422&lt;$E$15,0,IF(MOD(B1422-$E$15,$E$19)=0,$E$13,0)))),0)</f>
        <v>0</v>
      </c>
      <c r="F1422" s="121"/>
      <c r="G1422" s="119" t="str">
        <f t="shared" si="136"/>
        <v/>
      </c>
      <c r="H1422" s="119" t="str">
        <f t="shared" si="137"/>
        <v/>
      </c>
      <c r="I1422" s="122" t="str">
        <f t="shared" si="138"/>
        <v/>
      </c>
    </row>
    <row r="1423" spans="2:9" ht="15.75" x14ac:dyDescent="0.25">
      <c r="B1423" s="117" t="str">
        <f t="shared" si="133"/>
        <v/>
      </c>
      <c r="C1423" s="118" t="str">
        <f t="shared" si="134"/>
        <v/>
      </c>
      <c r="D1423" s="119" t="str">
        <f t="shared" si="135"/>
        <v/>
      </c>
      <c r="E1423" s="120">
        <f>IFERROR(IF(I1422-D1423&lt;$E$13,0,IF(B1423=$E$15,$E$13,IF(B1423&lt;$E$15,0,IF(MOD(B1423-$E$15,$E$19)=0,$E$13,0)))),0)</f>
        <v>0</v>
      </c>
      <c r="F1423" s="121"/>
      <c r="G1423" s="119" t="str">
        <f t="shared" si="136"/>
        <v/>
      </c>
      <c r="H1423" s="119" t="str">
        <f t="shared" si="137"/>
        <v/>
      </c>
      <c r="I1423" s="122" t="str">
        <f t="shared" si="138"/>
        <v/>
      </c>
    </row>
    <row r="1424" spans="2:9" ht="15.75" x14ac:dyDescent="0.25">
      <c r="B1424" s="117" t="str">
        <f t="shared" si="133"/>
        <v/>
      </c>
      <c r="C1424" s="118" t="str">
        <f t="shared" si="134"/>
        <v/>
      </c>
      <c r="D1424" s="119" t="str">
        <f t="shared" si="135"/>
        <v/>
      </c>
      <c r="E1424" s="120">
        <f>IFERROR(IF(I1423-D1424&lt;$E$13,0,IF(B1424=$E$15,$E$13,IF(B1424&lt;$E$15,0,IF(MOD(B1424-$E$15,$E$19)=0,$E$13,0)))),0)</f>
        <v>0</v>
      </c>
      <c r="F1424" s="121"/>
      <c r="G1424" s="119" t="str">
        <f t="shared" si="136"/>
        <v/>
      </c>
      <c r="H1424" s="119" t="str">
        <f t="shared" si="137"/>
        <v/>
      </c>
      <c r="I1424" s="122" t="str">
        <f t="shared" si="138"/>
        <v/>
      </c>
    </row>
    <row r="1425" spans="2:9" ht="15.75" x14ac:dyDescent="0.25">
      <c r="B1425" s="117" t="str">
        <f t="shared" si="133"/>
        <v/>
      </c>
      <c r="C1425" s="118" t="str">
        <f t="shared" si="134"/>
        <v/>
      </c>
      <c r="D1425" s="119" t="str">
        <f t="shared" si="135"/>
        <v/>
      </c>
      <c r="E1425" s="120">
        <f>IFERROR(IF(I1424-D1425&lt;$E$13,0,IF(B1425=$E$15,$E$13,IF(B1425&lt;$E$15,0,IF(MOD(B1425-$E$15,$E$19)=0,$E$13,0)))),0)</f>
        <v>0</v>
      </c>
      <c r="F1425" s="121"/>
      <c r="G1425" s="119" t="str">
        <f t="shared" si="136"/>
        <v/>
      </c>
      <c r="H1425" s="119" t="str">
        <f t="shared" si="137"/>
        <v/>
      </c>
      <c r="I1425" s="122" t="str">
        <f t="shared" si="138"/>
        <v/>
      </c>
    </row>
    <row r="1426" spans="2:9" ht="15.75" x14ac:dyDescent="0.25">
      <c r="B1426" s="117" t="str">
        <f t="shared" si="133"/>
        <v/>
      </c>
      <c r="C1426" s="118" t="str">
        <f t="shared" si="134"/>
        <v/>
      </c>
      <c r="D1426" s="119" t="str">
        <f t="shared" si="135"/>
        <v/>
      </c>
      <c r="E1426" s="120">
        <f>IFERROR(IF(I1425-D1426&lt;$E$13,0,IF(B1426=$E$15,$E$13,IF(B1426&lt;$E$15,0,IF(MOD(B1426-$E$15,$E$19)=0,$E$13,0)))),0)</f>
        <v>0</v>
      </c>
      <c r="F1426" s="121"/>
      <c r="G1426" s="119" t="str">
        <f t="shared" si="136"/>
        <v/>
      </c>
      <c r="H1426" s="119" t="str">
        <f t="shared" si="137"/>
        <v/>
      </c>
      <c r="I1426" s="122" t="str">
        <f t="shared" si="138"/>
        <v/>
      </c>
    </row>
    <row r="1427" spans="2:9" ht="15.75" x14ac:dyDescent="0.25">
      <c r="B1427" s="117" t="str">
        <f t="shared" si="133"/>
        <v/>
      </c>
      <c r="C1427" s="118" t="str">
        <f t="shared" si="134"/>
        <v/>
      </c>
      <c r="D1427" s="119" t="str">
        <f t="shared" si="135"/>
        <v/>
      </c>
      <c r="E1427" s="120">
        <f>IFERROR(IF(I1426-D1427&lt;$E$13,0,IF(B1427=$E$15,$E$13,IF(B1427&lt;$E$15,0,IF(MOD(B1427-$E$15,$E$19)=0,$E$13,0)))),0)</f>
        <v>0</v>
      </c>
      <c r="F1427" s="121"/>
      <c r="G1427" s="119" t="str">
        <f t="shared" si="136"/>
        <v/>
      </c>
      <c r="H1427" s="119" t="str">
        <f t="shared" si="137"/>
        <v/>
      </c>
      <c r="I1427" s="122" t="str">
        <f t="shared" si="138"/>
        <v/>
      </c>
    </row>
    <row r="1428" spans="2:9" ht="15.75" x14ac:dyDescent="0.25">
      <c r="B1428" s="117" t="str">
        <f t="shared" si="133"/>
        <v/>
      </c>
      <c r="C1428" s="118" t="str">
        <f t="shared" si="134"/>
        <v/>
      </c>
      <c r="D1428" s="119" t="str">
        <f t="shared" si="135"/>
        <v/>
      </c>
      <c r="E1428" s="120">
        <f>IFERROR(IF(I1427-D1428&lt;$E$13,0,IF(B1428=$E$15,$E$13,IF(B1428&lt;$E$15,0,IF(MOD(B1428-$E$15,$E$19)=0,$E$13,0)))),0)</f>
        <v>0</v>
      </c>
      <c r="F1428" s="121"/>
      <c r="G1428" s="119" t="str">
        <f t="shared" si="136"/>
        <v/>
      </c>
      <c r="H1428" s="119" t="str">
        <f t="shared" si="137"/>
        <v/>
      </c>
      <c r="I1428" s="122" t="str">
        <f t="shared" si="138"/>
        <v/>
      </c>
    </row>
    <row r="1429" spans="2:9" ht="15.75" x14ac:dyDescent="0.25">
      <c r="B1429" s="117" t="str">
        <f t="shared" si="133"/>
        <v/>
      </c>
      <c r="C1429" s="118" t="str">
        <f t="shared" si="134"/>
        <v/>
      </c>
      <c r="D1429" s="119" t="str">
        <f t="shared" si="135"/>
        <v/>
      </c>
      <c r="E1429" s="120">
        <f>IFERROR(IF(I1428-D1429&lt;$E$13,0,IF(B1429=$E$15,$E$13,IF(B1429&lt;$E$15,0,IF(MOD(B1429-$E$15,$E$19)=0,$E$13,0)))),0)</f>
        <v>0</v>
      </c>
      <c r="F1429" s="121"/>
      <c r="G1429" s="119" t="str">
        <f t="shared" si="136"/>
        <v/>
      </c>
      <c r="H1429" s="119" t="str">
        <f t="shared" si="137"/>
        <v/>
      </c>
      <c r="I1429" s="122" t="str">
        <f t="shared" si="138"/>
        <v/>
      </c>
    </row>
    <row r="1430" spans="2:9" ht="15.75" x14ac:dyDescent="0.25">
      <c r="B1430" s="117" t="str">
        <f t="shared" si="133"/>
        <v/>
      </c>
      <c r="C1430" s="118" t="str">
        <f t="shared" si="134"/>
        <v/>
      </c>
      <c r="D1430" s="119" t="str">
        <f t="shared" si="135"/>
        <v/>
      </c>
      <c r="E1430" s="120">
        <f>IFERROR(IF(I1429-D1430&lt;$E$13,0,IF(B1430=$E$15,$E$13,IF(B1430&lt;$E$15,0,IF(MOD(B1430-$E$15,$E$19)=0,$E$13,0)))),0)</f>
        <v>0</v>
      </c>
      <c r="F1430" s="121"/>
      <c r="G1430" s="119" t="str">
        <f t="shared" si="136"/>
        <v/>
      </c>
      <c r="H1430" s="119" t="str">
        <f t="shared" si="137"/>
        <v/>
      </c>
      <c r="I1430" s="122" t="str">
        <f t="shared" si="138"/>
        <v/>
      </c>
    </row>
    <row r="1431" spans="2:9" ht="15.75" x14ac:dyDescent="0.25">
      <c r="B1431" s="117" t="str">
        <f t="shared" si="133"/>
        <v/>
      </c>
      <c r="C1431" s="118" t="str">
        <f t="shared" si="134"/>
        <v/>
      </c>
      <c r="D1431" s="119" t="str">
        <f t="shared" si="135"/>
        <v/>
      </c>
      <c r="E1431" s="120">
        <f>IFERROR(IF(I1430-D1431&lt;$E$13,0,IF(B1431=$E$15,$E$13,IF(B1431&lt;$E$15,0,IF(MOD(B1431-$E$15,$E$19)=0,$E$13,0)))),0)</f>
        <v>0</v>
      </c>
      <c r="F1431" s="121"/>
      <c r="G1431" s="119" t="str">
        <f t="shared" si="136"/>
        <v/>
      </c>
      <c r="H1431" s="119" t="str">
        <f t="shared" si="137"/>
        <v/>
      </c>
      <c r="I1431" s="122" t="str">
        <f t="shared" si="138"/>
        <v/>
      </c>
    </row>
    <row r="1432" spans="2:9" ht="15.75" x14ac:dyDescent="0.25">
      <c r="B1432" s="117" t="str">
        <f t="shared" si="133"/>
        <v/>
      </c>
      <c r="C1432" s="118" t="str">
        <f t="shared" si="134"/>
        <v/>
      </c>
      <c r="D1432" s="119" t="str">
        <f t="shared" si="135"/>
        <v/>
      </c>
      <c r="E1432" s="120">
        <f>IFERROR(IF(I1431-D1432&lt;$E$13,0,IF(B1432=$E$15,$E$13,IF(B1432&lt;$E$15,0,IF(MOD(B1432-$E$15,$E$19)=0,$E$13,0)))),0)</f>
        <v>0</v>
      </c>
      <c r="F1432" s="121"/>
      <c r="G1432" s="119" t="str">
        <f t="shared" si="136"/>
        <v/>
      </c>
      <c r="H1432" s="119" t="str">
        <f t="shared" si="137"/>
        <v/>
      </c>
      <c r="I1432" s="122" t="str">
        <f t="shared" si="138"/>
        <v/>
      </c>
    </row>
    <row r="1433" spans="2:9" ht="15.75" x14ac:dyDescent="0.25">
      <c r="B1433" s="117" t="str">
        <f t="shared" si="133"/>
        <v/>
      </c>
      <c r="C1433" s="118" t="str">
        <f t="shared" si="134"/>
        <v/>
      </c>
      <c r="D1433" s="119" t="str">
        <f t="shared" si="135"/>
        <v/>
      </c>
      <c r="E1433" s="120">
        <f>IFERROR(IF(I1432-D1433&lt;$E$13,0,IF(B1433=$E$15,$E$13,IF(B1433&lt;$E$15,0,IF(MOD(B1433-$E$15,$E$19)=0,$E$13,0)))),0)</f>
        <v>0</v>
      </c>
      <c r="F1433" s="121"/>
      <c r="G1433" s="119" t="str">
        <f t="shared" si="136"/>
        <v/>
      </c>
      <c r="H1433" s="119" t="str">
        <f t="shared" si="137"/>
        <v/>
      </c>
      <c r="I1433" s="122" t="str">
        <f t="shared" si="138"/>
        <v/>
      </c>
    </row>
    <row r="1434" spans="2:9" ht="15.75" x14ac:dyDescent="0.25">
      <c r="B1434" s="117" t="str">
        <f t="shared" si="133"/>
        <v/>
      </c>
      <c r="C1434" s="118" t="str">
        <f t="shared" si="134"/>
        <v/>
      </c>
      <c r="D1434" s="119" t="str">
        <f t="shared" si="135"/>
        <v/>
      </c>
      <c r="E1434" s="120">
        <f>IFERROR(IF(I1433-D1434&lt;$E$13,0,IF(B1434=$E$15,$E$13,IF(B1434&lt;$E$15,0,IF(MOD(B1434-$E$15,$E$19)=0,$E$13,0)))),0)</f>
        <v>0</v>
      </c>
      <c r="F1434" s="121"/>
      <c r="G1434" s="119" t="str">
        <f t="shared" si="136"/>
        <v/>
      </c>
      <c r="H1434" s="119" t="str">
        <f t="shared" si="137"/>
        <v/>
      </c>
      <c r="I1434" s="122" t="str">
        <f t="shared" si="138"/>
        <v/>
      </c>
    </row>
    <row r="1435" spans="2:9" ht="15.75" x14ac:dyDescent="0.25">
      <c r="B1435" s="117" t="str">
        <f t="shared" si="133"/>
        <v/>
      </c>
      <c r="C1435" s="118" t="str">
        <f t="shared" si="134"/>
        <v/>
      </c>
      <c r="D1435" s="119" t="str">
        <f t="shared" si="135"/>
        <v/>
      </c>
      <c r="E1435" s="120">
        <f>IFERROR(IF(I1434-D1435&lt;$E$13,0,IF(B1435=$E$15,$E$13,IF(B1435&lt;$E$15,0,IF(MOD(B1435-$E$15,$E$19)=0,$E$13,0)))),0)</f>
        <v>0</v>
      </c>
      <c r="F1435" s="121"/>
      <c r="G1435" s="119" t="str">
        <f t="shared" si="136"/>
        <v/>
      </c>
      <c r="H1435" s="119" t="str">
        <f t="shared" si="137"/>
        <v/>
      </c>
      <c r="I1435" s="122" t="str">
        <f t="shared" si="138"/>
        <v/>
      </c>
    </row>
    <row r="1436" spans="2:9" ht="15.75" x14ac:dyDescent="0.25">
      <c r="B1436" s="117" t="str">
        <f t="shared" si="133"/>
        <v/>
      </c>
      <c r="C1436" s="118" t="str">
        <f t="shared" si="134"/>
        <v/>
      </c>
      <c r="D1436" s="119" t="str">
        <f t="shared" si="135"/>
        <v/>
      </c>
      <c r="E1436" s="120">
        <f>IFERROR(IF(I1435-D1436&lt;$E$13,0,IF(B1436=$E$15,$E$13,IF(B1436&lt;$E$15,0,IF(MOD(B1436-$E$15,$E$19)=0,$E$13,0)))),0)</f>
        <v>0</v>
      </c>
      <c r="F1436" s="121"/>
      <c r="G1436" s="119" t="str">
        <f t="shared" si="136"/>
        <v/>
      </c>
      <c r="H1436" s="119" t="str">
        <f t="shared" si="137"/>
        <v/>
      </c>
      <c r="I1436" s="122" t="str">
        <f t="shared" si="138"/>
        <v/>
      </c>
    </row>
    <row r="1437" spans="2:9" ht="15.75" x14ac:dyDescent="0.25">
      <c r="B1437" s="117" t="str">
        <f t="shared" si="133"/>
        <v/>
      </c>
      <c r="C1437" s="118" t="str">
        <f t="shared" si="134"/>
        <v/>
      </c>
      <c r="D1437" s="119" t="str">
        <f t="shared" si="135"/>
        <v/>
      </c>
      <c r="E1437" s="120">
        <f>IFERROR(IF(I1436-D1437&lt;$E$13,0,IF(B1437=$E$15,$E$13,IF(B1437&lt;$E$15,0,IF(MOD(B1437-$E$15,$E$19)=0,$E$13,0)))),0)</f>
        <v>0</v>
      </c>
      <c r="F1437" s="121"/>
      <c r="G1437" s="119" t="str">
        <f t="shared" si="136"/>
        <v/>
      </c>
      <c r="H1437" s="119" t="str">
        <f t="shared" si="137"/>
        <v/>
      </c>
      <c r="I1437" s="122" t="str">
        <f t="shared" si="138"/>
        <v/>
      </c>
    </row>
    <row r="1438" spans="2:9" ht="15.75" x14ac:dyDescent="0.25">
      <c r="B1438" s="117" t="str">
        <f t="shared" si="133"/>
        <v/>
      </c>
      <c r="C1438" s="118" t="str">
        <f t="shared" si="134"/>
        <v/>
      </c>
      <c r="D1438" s="119" t="str">
        <f t="shared" si="135"/>
        <v/>
      </c>
      <c r="E1438" s="120">
        <f>IFERROR(IF(I1437-D1438&lt;$E$13,0,IF(B1438=$E$15,$E$13,IF(B1438&lt;$E$15,0,IF(MOD(B1438-$E$15,$E$19)=0,$E$13,0)))),0)</f>
        <v>0</v>
      </c>
      <c r="F1438" s="121"/>
      <c r="G1438" s="119" t="str">
        <f t="shared" si="136"/>
        <v/>
      </c>
      <c r="H1438" s="119" t="str">
        <f t="shared" si="137"/>
        <v/>
      </c>
      <c r="I1438" s="122" t="str">
        <f t="shared" si="138"/>
        <v/>
      </c>
    </row>
    <row r="1439" spans="2:9" ht="15.75" x14ac:dyDescent="0.25">
      <c r="B1439" s="117" t="str">
        <f t="shared" si="133"/>
        <v/>
      </c>
      <c r="C1439" s="118" t="str">
        <f t="shared" si="134"/>
        <v/>
      </c>
      <c r="D1439" s="119" t="str">
        <f t="shared" si="135"/>
        <v/>
      </c>
      <c r="E1439" s="120">
        <f>IFERROR(IF(I1438-D1439&lt;$E$13,0,IF(B1439=$E$15,$E$13,IF(B1439&lt;$E$15,0,IF(MOD(B1439-$E$15,$E$19)=0,$E$13,0)))),0)</f>
        <v>0</v>
      </c>
      <c r="F1439" s="121"/>
      <c r="G1439" s="119" t="str">
        <f t="shared" si="136"/>
        <v/>
      </c>
      <c r="H1439" s="119" t="str">
        <f t="shared" si="137"/>
        <v/>
      </c>
      <c r="I1439" s="122" t="str">
        <f t="shared" si="138"/>
        <v/>
      </c>
    </row>
    <row r="1440" spans="2:9" ht="15.75" x14ac:dyDescent="0.25">
      <c r="B1440" s="117" t="str">
        <f t="shared" si="133"/>
        <v/>
      </c>
      <c r="C1440" s="118" t="str">
        <f t="shared" si="134"/>
        <v/>
      </c>
      <c r="D1440" s="119" t="str">
        <f t="shared" si="135"/>
        <v/>
      </c>
      <c r="E1440" s="120">
        <f>IFERROR(IF(I1439-D1440&lt;$E$13,0,IF(B1440=$E$15,$E$13,IF(B1440&lt;$E$15,0,IF(MOD(B1440-$E$15,$E$19)=0,$E$13,0)))),0)</f>
        <v>0</v>
      </c>
      <c r="F1440" s="121"/>
      <c r="G1440" s="119" t="str">
        <f t="shared" si="136"/>
        <v/>
      </c>
      <c r="H1440" s="119" t="str">
        <f t="shared" si="137"/>
        <v/>
      </c>
      <c r="I1440" s="122" t="str">
        <f t="shared" si="138"/>
        <v/>
      </c>
    </row>
    <row r="1441" spans="2:9" ht="15.75" x14ac:dyDescent="0.25">
      <c r="B1441" s="117" t="str">
        <f t="shared" si="133"/>
        <v/>
      </c>
      <c r="C1441" s="118" t="str">
        <f t="shared" si="134"/>
        <v/>
      </c>
      <c r="D1441" s="119" t="str">
        <f t="shared" si="135"/>
        <v/>
      </c>
      <c r="E1441" s="120">
        <f>IFERROR(IF(I1440-D1441&lt;$E$13,0,IF(B1441=$E$15,$E$13,IF(B1441&lt;$E$15,0,IF(MOD(B1441-$E$15,$E$19)=0,$E$13,0)))),0)</f>
        <v>0</v>
      </c>
      <c r="F1441" s="121"/>
      <c r="G1441" s="119" t="str">
        <f t="shared" si="136"/>
        <v/>
      </c>
      <c r="H1441" s="119" t="str">
        <f t="shared" si="137"/>
        <v/>
      </c>
      <c r="I1441" s="122" t="str">
        <f t="shared" si="138"/>
        <v/>
      </c>
    </row>
    <row r="1442" spans="2:9" ht="15.75" x14ac:dyDescent="0.25">
      <c r="B1442" s="117" t="str">
        <f t="shared" si="133"/>
        <v/>
      </c>
      <c r="C1442" s="118" t="str">
        <f t="shared" si="134"/>
        <v/>
      </c>
      <c r="D1442" s="119" t="str">
        <f t="shared" si="135"/>
        <v/>
      </c>
      <c r="E1442" s="120">
        <f>IFERROR(IF(I1441-D1442&lt;$E$13,0,IF(B1442=$E$15,$E$13,IF(B1442&lt;$E$15,0,IF(MOD(B1442-$E$15,$E$19)=0,$E$13,0)))),0)</f>
        <v>0</v>
      </c>
      <c r="F1442" s="121"/>
      <c r="G1442" s="119" t="str">
        <f t="shared" si="136"/>
        <v/>
      </c>
      <c r="H1442" s="119" t="str">
        <f t="shared" si="137"/>
        <v/>
      </c>
      <c r="I1442" s="122" t="str">
        <f t="shared" si="138"/>
        <v/>
      </c>
    </row>
    <row r="1443" spans="2:9" ht="15.75" x14ac:dyDescent="0.25">
      <c r="B1443" s="117" t="str">
        <f t="shared" si="133"/>
        <v/>
      </c>
      <c r="C1443" s="118" t="str">
        <f t="shared" si="134"/>
        <v/>
      </c>
      <c r="D1443" s="119" t="str">
        <f t="shared" si="135"/>
        <v/>
      </c>
      <c r="E1443" s="120">
        <f>IFERROR(IF(I1442-D1443&lt;$E$13,0,IF(B1443=$E$15,$E$13,IF(B1443&lt;$E$15,0,IF(MOD(B1443-$E$15,$E$19)=0,$E$13,0)))),0)</f>
        <v>0</v>
      </c>
      <c r="F1443" s="121"/>
      <c r="G1443" s="119" t="str">
        <f t="shared" si="136"/>
        <v/>
      </c>
      <c r="H1443" s="119" t="str">
        <f t="shared" si="137"/>
        <v/>
      </c>
      <c r="I1443" s="122" t="str">
        <f t="shared" si="138"/>
        <v/>
      </c>
    </row>
    <row r="1444" spans="2:9" ht="15.75" x14ac:dyDescent="0.25">
      <c r="B1444" s="117" t="str">
        <f t="shared" si="133"/>
        <v/>
      </c>
      <c r="C1444" s="118" t="str">
        <f t="shared" si="134"/>
        <v/>
      </c>
      <c r="D1444" s="119" t="str">
        <f t="shared" si="135"/>
        <v/>
      </c>
      <c r="E1444" s="120">
        <f>IFERROR(IF(I1443-D1444&lt;$E$13,0,IF(B1444=$E$15,$E$13,IF(B1444&lt;$E$15,0,IF(MOD(B1444-$E$15,$E$19)=0,$E$13,0)))),0)</f>
        <v>0</v>
      </c>
      <c r="F1444" s="121"/>
      <c r="G1444" s="119" t="str">
        <f t="shared" si="136"/>
        <v/>
      </c>
      <c r="H1444" s="119" t="str">
        <f t="shared" si="137"/>
        <v/>
      </c>
      <c r="I1444" s="122" t="str">
        <f t="shared" si="138"/>
        <v/>
      </c>
    </row>
    <row r="1445" spans="2:9" ht="15.75" x14ac:dyDescent="0.25">
      <c r="B1445" s="117" t="str">
        <f t="shared" si="133"/>
        <v/>
      </c>
      <c r="C1445" s="118" t="str">
        <f t="shared" si="134"/>
        <v/>
      </c>
      <c r="D1445" s="119" t="str">
        <f t="shared" si="135"/>
        <v/>
      </c>
      <c r="E1445" s="120">
        <f>IFERROR(IF(I1444-D1445&lt;$E$13,0,IF(B1445=$E$15,$E$13,IF(B1445&lt;$E$15,0,IF(MOD(B1445-$E$15,$E$19)=0,$E$13,0)))),0)</f>
        <v>0</v>
      </c>
      <c r="F1445" s="121"/>
      <c r="G1445" s="119" t="str">
        <f t="shared" si="136"/>
        <v/>
      </c>
      <c r="H1445" s="119" t="str">
        <f t="shared" si="137"/>
        <v/>
      </c>
      <c r="I1445" s="122" t="str">
        <f t="shared" si="138"/>
        <v/>
      </c>
    </row>
    <row r="1446" spans="2:9" ht="15.75" x14ac:dyDescent="0.25">
      <c r="B1446" s="117" t="str">
        <f t="shared" si="133"/>
        <v/>
      </c>
      <c r="C1446" s="118" t="str">
        <f t="shared" si="134"/>
        <v/>
      </c>
      <c r="D1446" s="119" t="str">
        <f t="shared" si="135"/>
        <v/>
      </c>
      <c r="E1446" s="120">
        <f>IFERROR(IF(I1445-D1446&lt;$E$13,0,IF(B1446=$E$15,$E$13,IF(B1446&lt;$E$15,0,IF(MOD(B1446-$E$15,$E$19)=0,$E$13,0)))),0)</f>
        <v>0</v>
      </c>
      <c r="F1446" s="121"/>
      <c r="G1446" s="119" t="str">
        <f t="shared" si="136"/>
        <v/>
      </c>
      <c r="H1446" s="119" t="str">
        <f t="shared" si="137"/>
        <v/>
      </c>
      <c r="I1446" s="122" t="str">
        <f t="shared" si="138"/>
        <v/>
      </c>
    </row>
    <row r="1447" spans="2:9" ht="15.75" x14ac:dyDescent="0.25">
      <c r="B1447" s="117" t="str">
        <f t="shared" si="133"/>
        <v/>
      </c>
      <c r="C1447" s="118" t="str">
        <f t="shared" si="134"/>
        <v/>
      </c>
      <c r="D1447" s="119" t="str">
        <f t="shared" si="135"/>
        <v/>
      </c>
      <c r="E1447" s="120">
        <f>IFERROR(IF(I1446-D1447&lt;$E$13,0,IF(B1447=$E$15,$E$13,IF(B1447&lt;$E$15,0,IF(MOD(B1447-$E$15,$E$19)=0,$E$13,0)))),0)</f>
        <v>0</v>
      </c>
      <c r="F1447" s="121"/>
      <c r="G1447" s="119" t="str">
        <f t="shared" si="136"/>
        <v/>
      </c>
      <c r="H1447" s="119" t="str">
        <f t="shared" si="137"/>
        <v/>
      </c>
      <c r="I1447" s="122" t="str">
        <f t="shared" si="138"/>
        <v/>
      </c>
    </row>
    <row r="1448" spans="2:9" ht="15.75" x14ac:dyDescent="0.25">
      <c r="B1448" s="117" t="str">
        <f t="shared" si="133"/>
        <v/>
      </c>
      <c r="C1448" s="118" t="str">
        <f t="shared" si="134"/>
        <v/>
      </c>
      <c r="D1448" s="119" t="str">
        <f t="shared" si="135"/>
        <v/>
      </c>
      <c r="E1448" s="120">
        <f>IFERROR(IF(I1447-D1448&lt;$E$13,0,IF(B1448=$E$15,$E$13,IF(B1448&lt;$E$15,0,IF(MOD(B1448-$E$15,$E$19)=0,$E$13,0)))),0)</f>
        <v>0</v>
      </c>
      <c r="F1448" s="121"/>
      <c r="G1448" s="119" t="str">
        <f t="shared" si="136"/>
        <v/>
      </c>
      <c r="H1448" s="119" t="str">
        <f t="shared" si="137"/>
        <v/>
      </c>
      <c r="I1448" s="122" t="str">
        <f t="shared" si="138"/>
        <v/>
      </c>
    </row>
    <row r="1449" spans="2:9" ht="15.75" x14ac:dyDescent="0.25">
      <c r="B1449" s="117" t="str">
        <f t="shared" si="133"/>
        <v/>
      </c>
      <c r="C1449" s="118" t="str">
        <f t="shared" si="134"/>
        <v/>
      </c>
      <c r="D1449" s="119" t="str">
        <f t="shared" si="135"/>
        <v/>
      </c>
      <c r="E1449" s="120">
        <f>IFERROR(IF(I1448-D1449&lt;$E$13,0,IF(B1449=$E$15,$E$13,IF(B1449&lt;$E$15,0,IF(MOD(B1449-$E$15,$E$19)=0,$E$13,0)))),0)</f>
        <v>0</v>
      </c>
      <c r="F1449" s="121"/>
      <c r="G1449" s="119" t="str">
        <f t="shared" si="136"/>
        <v/>
      </c>
      <c r="H1449" s="119" t="str">
        <f t="shared" si="137"/>
        <v/>
      </c>
      <c r="I1449" s="122" t="str">
        <f t="shared" si="138"/>
        <v/>
      </c>
    </row>
    <row r="1450" spans="2:9" ht="15.75" x14ac:dyDescent="0.25">
      <c r="B1450" s="117" t="str">
        <f t="shared" ref="B1450:B1513" si="139">IFERROR(IF(I1449&lt;=0,"",B1449+1),"")</f>
        <v/>
      </c>
      <c r="C1450" s="118" t="str">
        <f t="shared" ref="C1450:C1513" si="140">IF(B1450="","",IF(OR(payment_frequency="Weekly",payment_frequency="Bi-weekly",payment_frequency="Semi-monthly"),first_payment_date+B1450*VLOOKUP(payment_frequency,periodic_table,2,0),EDATE(first_payment_date,B1450*VLOOKUP(payment_frequency,periodic_table,2,0))))</f>
        <v/>
      </c>
      <c r="D1450" s="119" t="str">
        <f t="shared" ref="D1450:D1513" si="141">IF(B1450="","",IF(I1449&lt;payment,I1449*(1+rate),payment))</f>
        <v/>
      </c>
      <c r="E1450" s="120">
        <f>IFERROR(IF(I1449-D1450&lt;$E$13,0,IF(B1450=$E$15,$E$13,IF(B1450&lt;$E$15,0,IF(MOD(B1450-$E$15,$E$19)=0,$E$13,0)))),0)</f>
        <v>0</v>
      </c>
      <c r="F1450" s="121"/>
      <c r="G1450" s="119" t="str">
        <f t="shared" ref="G1450:G1513" si="142">IF(AND(payment_type=1,B1450=1),0,IF(B1450="","",I1449*rate))</f>
        <v/>
      </c>
      <c r="H1450" s="119" t="str">
        <f t="shared" ref="H1450:H1513" si="143">IF(B1450="","",D1450-G1450+E1450+F1450)</f>
        <v/>
      </c>
      <c r="I1450" s="122" t="str">
        <f t="shared" ref="I1450:I1513" si="144">IFERROR(IF(H1450&lt;=0,"",I1449-H1450),"")</f>
        <v/>
      </c>
    </row>
    <row r="1451" spans="2:9" ht="15.75" x14ac:dyDescent="0.25">
      <c r="B1451" s="117" t="str">
        <f t="shared" si="139"/>
        <v/>
      </c>
      <c r="C1451" s="118" t="str">
        <f t="shared" si="140"/>
        <v/>
      </c>
      <c r="D1451" s="119" t="str">
        <f t="shared" si="141"/>
        <v/>
      </c>
      <c r="E1451" s="120">
        <f>IFERROR(IF(I1450-D1451&lt;$E$13,0,IF(B1451=$E$15,$E$13,IF(B1451&lt;$E$15,0,IF(MOD(B1451-$E$15,$E$19)=0,$E$13,0)))),0)</f>
        <v>0</v>
      </c>
      <c r="F1451" s="121"/>
      <c r="G1451" s="119" t="str">
        <f t="shared" si="142"/>
        <v/>
      </c>
      <c r="H1451" s="119" t="str">
        <f t="shared" si="143"/>
        <v/>
      </c>
      <c r="I1451" s="122" t="str">
        <f t="shared" si="144"/>
        <v/>
      </c>
    </row>
    <row r="1452" spans="2:9" ht="15.75" x14ac:dyDescent="0.25">
      <c r="B1452" s="117" t="str">
        <f t="shared" si="139"/>
        <v/>
      </c>
      <c r="C1452" s="118" t="str">
        <f t="shared" si="140"/>
        <v/>
      </c>
      <c r="D1452" s="119" t="str">
        <f t="shared" si="141"/>
        <v/>
      </c>
      <c r="E1452" s="120">
        <f>IFERROR(IF(I1451-D1452&lt;$E$13,0,IF(B1452=$E$15,$E$13,IF(B1452&lt;$E$15,0,IF(MOD(B1452-$E$15,$E$19)=0,$E$13,0)))),0)</f>
        <v>0</v>
      </c>
      <c r="F1452" s="121"/>
      <c r="G1452" s="119" t="str">
        <f t="shared" si="142"/>
        <v/>
      </c>
      <c r="H1452" s="119" t="str">
        <f t="shared" si="143"/>
        <v/>
      </c>
      <c r="I1452" s="122" t="str">
        <f t="shared" si="144"/>
        <v/>
      </c>
    </row>
    <row r="1453" spans="2:9" ht="15.75" x14ac:dyDescent="0.25">
      <c r="B1453" s="117" t="str">
        <f t="shared" si="139"/>
        <v/>
      </c>
      <c r="C1453" s="118" t="str">
        <f t="shared" si="140"/>
        <v/>
      </c>
      <c r="D1453" s="119" t="str">
        <f t="shared" si="141"/>
        <v/>
      </c>
      <c r="E1453" s="120">
        <f>IFERROR(IF(I1452-D1453&lt;$E$13,0,IF(B1453=$E$15,$E$13,IF(B1453&lt;$E$15,0,IF(MOD(B1453-$E$15,$E$19)=0,$E$13,0)))),0)</f>
        <v>0</v>
      </c>
      <c r="F1453" s="121"/>
      <c r="G1453" s="119" t="str">
        <f t="shared" si="142"/>
        <v/>
      </c>
      <c r="H1453" s="119" t="str">
        <f t="shared" si="143"/>
        <v/>
      </c>
      <c r="I1453" s="122" t="str">
        <f t="shared" si="144"/>
        <v/>
      </c>
    </row>
    <row r="1454" spans="2:9" ht="15.75" x14ac:dyDescent="0.25">
      <c r="B1454" s="117" t="str">
        <f t="shared" si="139"/>
        <v/>
      </c>
      <c r="C1454" s="118" t="str">
        <f t="shared" si="140"/>
        <v/>
      </c>
      <c r="D1454" s="119" t="str">
        <f t="shared" si="141"/>
        <v/>
      </c>
      <c r="E1454" s="120">
        <f>IFERROR(IF(I1453-D1454&lt;$E$13,0,IF(B1454=$E$15,$E$13,IF(B1454&lt;$E$15,0,IF(MOD(B1454-$E$15,$E$19)=0,$E$13,0)))),0)</f>
        <v>0</v>
      </c>
      <c r="F1454" s="121"/>
      <c r="G1454" s="119" t="str">
        <f t="shared" si="142"/>
        <v/>
      </c>
      <c r="H1454" s="119" t="str">
        <f t="shared" si="143"/>
        <v/>
      </c>
      <c r="I1454" s="122" t="str">
        <f t="shared" si="144"/>
        <v/>
      </c>
    </row>
    <row r="1455" spans="2:9" ht="15.75" x14ac:dyDescent="0.25">
      <c r="B1455" s="117" t="str">
        <f t="shared" si="139"/>
        <v/>
      </c>
      <c r="C1455" s="118" t="str">
        <f t="shared" si="140"/>
        <v/>
      </c>
      <c r="D1455" s="119" t="str">
        <f t="shared" si="141"/>
        <v/>
      </c>
      <c r="E1455" s="120">
        <f>IFERROR(IF(I1454-D1455&lt;$E$13,0,IF(B1455=$E$15,$E$13,IF(B1455&lt;$E$15,0,IF(MOD(B1455-$E$15,$E$19)=0,$E$13,0)))),0)</f>
        <v>0</v>
      </c>
      <c r="F1455" s="121"/>
      <c r="G1455" s="119" t="str">
        <f t="shared" si="142"/>
        <v/>
      </c>
      <c r="H1455" s="119" t="str">
        <f t="shared" si="143"/>
        <v/>
      </c>
      <c r="I1455" s="122" t="str">
        <f t="shared" si="144"/>
        <v/>
      </c>
    </row>
    <row r="1456" spans="2:9" ht="15.75" x14ac:dyDescent="0.25">
      <c r="B1456" s="117" t="str">
        <f t="shared" si="139"/>
        <v/>
      </c>
      <c r="C1456" s="118" t="str">
        <f t="shared" si="140"/>
        <v/>
      </c>
      <c r="D1456" s="119" t="str">
        <f t="shared" si="141"/>
        <v/>
      </c>
      <c r="E1456" s="120">
        <f>IFERROR(IF(I1455-D1456&lt;$E$13,0,IF(B1456=$E$15,$E$13,IF(B1456&lt;$E$15,0,IF(MOD(B1456-$E$15,$E$19)=0,$E$13,0)))),0)</f>
        <v>0</v>
      </c>
      <c r="F1456" s="121"/>
      <c r="G1456" s="119" t="str">
        <f t="shared" si="142"/>
        <v/>
      </c>
      <c r="H1456" s="119" t="str">
        <f t="shared" si="143"/>
        <v/>
      </c>
      <c r="I1456" s="122" t="str">
        <f t="shared" si="144"/>
        <v/>
      </c>
    </row>
    <row r="1457" spans="2:9" ht="15.75" x14ac:dyDescent="0.25">
      <c r="B1457" s="117" t="str">
        <f t="shared" si="139"/>
        <v/>
      </c>
      <c r="C1457" s="118" t="str">
        <f t="shared" si="140"/>
        <v/>
      </c>
      <c r="D1457" s="119" t="str">
        <f t="shared" si="141"/>
        <v/>
      </c>
      <c r="E1457" s="120">
        <f>IFERROR(IF(I1456-D1457&lt;$E$13,0,IF(B1457=$E$15,$E$13,IF(B1457&lt;$E$15,0,IF(MOD(B1457-$E$15,$E$19)=0,$E$13,0)))),0)</f>
        <v>0</v>
      </c>
      <c r="F1457" s="121"/>
      <c r="G1457" s="119" t="str">
        <f t="shared" si="142"/>
        <v/>
      </c>
      <c r="H1457" s="119" t="str">
        <f t="shared" si="143"/>
        <v/>
      </c>
      <c r="I1457" s="122" t="str">
        <f t="shared" si="144"/>
        <v/>
      </c>
    </row>
    <row r="1458" spans="2:9" ht="15.75" x14ac:dyDescent="0.25">
      <c r="B1458" s="117" t="str">
        <f t="shared" si="139"/>
        <v/>
      </c>
      <c r="C1458" s="118" t="str">
        <f t="shared" si="140"/>
        <v/>
      </c>
      <c r="D1458" s="119" t="str">
        <f t="shared" si="141"/>
        <v/>
      </c>
      <c r="E1458" s="120">
        <f>IFERROR(IF(I1457-D1458&lt;$E$13,0,IF(B1458=$E$15,$E$13,IF(B1458&lt;$E$15,0,IF(MOD(B1458-$E$15,$E$19)=0,$E$13,0)))),0)</f>
        <v>0</v>
      </c>
      <c r="F1458" s="121"/>
      <c r="G1458" s="119" t="str">
        <f t="shared" si="142"/>
        <v/>
      </c>
      <c r="H1458" s="119" t="str">
        <f t="shared" si="143"/>
        <v/>
      </c>
      <c r="I1458" s="122" t="str">
        <f t="shared" si="144"/>
        <v/>
      </c>
    </row>
    <row r="1459" spans="2:9" ht="15.75" x14ac:dyDescent="0.25">
      <c r="B1459" s="117" t="str">
        <f t="shared" si="139"/>
        <v/>
      </c>
      <c r="C1459" s="118" t="str">
        <f t="shared" si="140"/>
        <v/>
      </c>
      <c r="D1459" s="119" t="str">
        <f t="shared" si="141"/>
        <v/>
      </c>
      <c r="E1459" s="120">
        <f>IFERROR(IF(I1458-D1459&lt;$E$13,0,IF(B1459=$E$15,$E$13,IF(B1459&lt;$E$15,0,IF(MOD(B1459-$E$15,$E$19)=0,$E$13,0)))),0)</f>
        <v>0</v>
      </c>
      <c r="F1459" s="121"/>
      <c r="G1459" s="119" t="str">
        <f t="shared" si="142"/>
        <v/>
      </c>
      <c r="H1459" s="119" t="str">
        <f t="shared" si="143"/>
        <v/>
      </c>
      <c r="I1459" s="122" t="str">
        <f t="shared" si="144"/>
        <v/>
      </c>
    </row>
    <row r="1460" spans="2:9" ht="15.75" x14ac:dyDescent="0.25">
      <c r="B1460" s="117" t="str">
        <f t="shared" si="139"/>
        <v/>
      </c>
      <c r="C1460" s="118" t="str">
        <f t="shared" si="140"/>
        <v/>
      </c>
      <c r="D1460" s="119" t="str">
        <f t="shared" si="141"/>
        <v/>
      </c>
      <c r="E1460" s="120">
        <f>IFERROR(IF(I1459-D1460&lt;$E$13,0,IF(B1460=$E$15,$E$13,IF(B1460&lt;$E$15,0,IF(MOD(B1460-$E$15,$E$19)=0,$E$13,0)))),0)</f>
        <v>0</v>
      </c>
      <c r="F1460" s="121"/>
      <c r="G1460" s="119" t="str">
        <f t="shared" si="142"/>
        <v/>
      </c>
      <c r="H1460" s="119" t="str">
        <f t="shared" si="143"/>
        <v/>
      </c>
      <c r="I1460" s="122" t="str">
        <f t="shared" si="144"/>
        <v/>
      </c>
    </row>
    <row r="1461" spans="2:9" ht="15.75" x14ac:dyDescent="0.25">
      <c r="B1461" s="117" t="str">
        <f t="shared" si="139"/>
        <v/>
      </c>
      <c r="C1461" s="118" t="str">
        <f t="shared" si="140"/>
        <v/>
      </c>
      <c r="D1461" s="119" t="str">
        <f t="shared" si="141"/>
        <v/>
      </c>
      <c r="E1461" s="120">
        <f>IFERROR(IF(I1460-D1461&lt;$E$13,0,IF(B1461=$E$15,$E$13,IF(B1461&lt;$E$15,0,IF(MOD(B1461-$E$15,$E$19)=0,$E$13,0)))),0)</f>
        <v>0</v>
      </c>
      <c r="F1461" s="121"/>
      <c r="G1461" s="119" t="str">
        <f t="shared" si="142"/>
        <v/>
      </c>
      <c r="H1461" s="119" t="str">
        <f t="shared" si="143"/>
        <v/>
      </c>
      <c r="I1461" s="122" t="str">
        <f t="shared" si="144"/>
        <v/>
      </c>
    </row>
    <row r="1462" spans="2:9" ht="15.75" x14ac:dyDescent="0.25">
      <c r="B1462" s="117" t="str">
        <f t="shared" si="139"/>
        <v/>
      </c>
      <c r="C1462" s="118" t="str">
        <f t="shared" si="140"/>
        <v/>
      </c>
      <c r="D1462" s="119" t="str">
        <f t="shared" si="141"/>
        <v/>
      </c>
      <c r="E1462" s="120">
        <f>IFERROR(IF(I1461-D1462&lt;$E$13,0,IF(B1462=$E$15,$E$13,IF(B1462&lt;$E$15,0,IF(MOD(B1462-$E$15,$E$19)=0,$E$13,0)))),0)</f>
        <v>0</v>
      </c>
      <c r="F1462" s="121"/>
      <c r="G1462" s="119" t="str">
        <f t="shared" si="142"/>
        <v/>
      </c>
      <c r="H1462" s="119" t="str">
        <f t="shared" si="143"/>
        <v/>
      </c>
      <c r="I1462" s="122" t="str">
        <f t="shared" si="144"/>
        <v/>
      </c>
    </row>
    <row r="1463" spans="2:9" ht="15.75" x14ac:dyDescent="0.25">
      <c r="B1463" s="117" t="str">
        <f t="shared" si="139"/>
        <v/>
      </c>
      <c r="C1463" s="118" t="str">
        <f t="shared" si="140"/>
        <v/>
      </c>
      <c r="D1463" s="119" t="str">
        <f t="shared" si="141"/>
        <v/>
      </c>
      <c r="E1463" s="120">
        <f>IFERROR(IF(I1462-D1463&lt;$E$13,0,IF(B1463=$E$15,$E$13,IF(B1463&lt;$E$15,0,IF(MOD(B1463-$E$15,$E$19)=0,$E$13,0)))),0)</f>
        <v>0</v>
      </c>
      <c r="F1463" s="121"/>
      <c r="G1463" s="119" t="str">
        <f t="shared" si="142"/>
        <v/>
      </c>
      <c r="H1463" s="119" t="str">
        <f t="shared" si="143"/>
        <v/>
      </c>
      <c r="I1463" s="122" t="str">
        <f t="shared" si="144"/>
        <v/>
      </c>
    </row>
    <row r="1464" spans="2:9" ht="15.75" x14ac:dyDescent="0.25">
      <c r="B1464" s="117" t="str">
        <f t="shared" si="139"/>
        <v/>
      </c>
      <c r="C1464" s="118" t="str">
        <f t="shared" si="140"/>
        <v/>
      </c>
      <c r="D1464" s="119" t="str">
        <f t="shared" si="141"/>
        <v/>
      </c>
      <c r="E1464" s="120">
        <f>IFERROR(IF(I1463-D1464&lt;$E$13,0,IF(B1464=$E$15,$E$13,IF(B1464&lt;$E$15,0,IF(MOD(B1464-$E$15,$E$19)=0,$E$13,0)))),0)</f>
        <v>0</v>
      </c>
      <c r="F1464" s="121"/>
      <c r="G1464" s="119" t="str">
        <f t="shared" si="142"/>
        <v/>
      </c>
      <c r="H1464" s="119" t="str">
        <f t="shared" si="143"/>
        <v/>
      </c>
      <c r="I1464" s="122" t="str">
        <f t="shared" si="144"/>
        <v/>
      </c>
    </row>
    <row r="1465" spans="2:9" ht="15.75" x14ac:dyDescent="0.25">
      <c r="B1465" s="117" t="str">
        <f t="shared" si="139"/>
        <v/>
      </c>
      <c r="C1465" s="118" t="str">
        <f t="shared" si="140"/>
        <v/>
      </c>
      <c r="D1465" s="119" t="str">
        <f t="shared" si="141"/>
        <v/>
      </c>
      <c r="E1465" s="120">
        <f>IFERROR(IF(I1464-D1465&lt;$E$13,0,IF(B1465=$E$15,$E$13,IF(B1465&lt;$E$15,0,IF(MOD(B1465-$E$15,$E$19)=0,$E$13,0)))),0)</f>
        <v>0</v>
      </c>
      <c r="F1465" s="121"/>
      <c r="G1465" s="119" t="str">
        <f t="shared" si="142"/>
        <v/>
      </c>
      <c r="H1465" s="119" t="str">
        <f t="shared" si="143"/>
        <v/>
      </c>
      <c r="I1465" s="122" t="str">
        <f t="shared" si="144"/>
        <v/>
      </c>
    </row>
    <row r="1466" spans="2:9" ht="15.75" x14ac:dyDescent="0.25">
      <c r="B1466" s="117" t="str">
        <f t="shared" si="139"/>
        <v/>
      </c>
      <c r="C1466" s="118" t="str">
        <f t="shared" si="140"/>
        <v/>
      </c>
      <c r="D1466" s="119" t="str">
        <f t="shared" si="141"/>
        <v/>
      </c>
      <c r="E1466" s="120">
        <f>IFERROR(IF(I1465-D1466&lt;$E$13,0,IF(B1466=$E$15,$E$13,IF(B1466&lt;$E$15,0,IF(MOD(B1466-$E$15,$E$19)=0,$E$13,0)))),0)</f>
        <v>0</v>
      </c>
      <c r="F1466" s="121"/>
      <c r="G1466" s="119" t="str">
        <f t="shared" si="142"/>
        <v/>
      </c>
      <c r="H1466" s="119" t="str">
        <f t="shared" si="143"/>
        <v/>
      </c>
      <c r="I1466" s="122" t="str">
        <f t="shared" si="144"/>
        <v/>
      </c>
    </row>
    <row r="1467" spans="2:9" ht="15.75" x14ac:dyDescent="0.25">
      <c r="B1467" s="117" t="str">
        <f t="shared" si="139"/>
        <v/>
      </c>
      <c r="C1467" s="118" t="str">
        <f t="shared" si="140"/>
        <v/>
      </c>
      <c r="D1467" s="119" t="str">
        <f t="shared" si="141"/>
        <v/>
      </c>
      <c r="E1467" s="120">
        <f>IFERROR(IF(I1466-D1467&lt;$E$13,0,IF(B1467=$E$15,$E$13,IF(B1467&lt;$E$15,0,IF(MOD(B1467-$E$15,$E$19)=0,$E$13,0)))),0)</f>
        <v>0</v>
      </c>
      <c r="F1467" s="121"/>
      <c r="G1467" s="119" t="str">
        <f t="shared" si="142"/>
        <v/>
      </c>
      <c r="H1467" s="119" t="str">
        <f t="shared" si="143"/>
        <v/>
      </c>
      <c r="I1467" s="122" t="str">
        <f t="shared" si="144"/>
        <v/>
      </c>
    </row>
    <row r="1468" spans="2:9" ht="15.75" x14ac:dyDescent="0.25">
      <c r="B1468" s="117" t="str">
        <f t="shared" si="139"/>
        <v/>
      </c>
      <c r="C1468" s="118" t="str">
        <f t="shared" si="140"/>
        <v/>
      </c>
      <c r="D1468" s="119" t="str">
        <f t="shared" si="141"/>
        <v/>
      </c>
      <c r="E1468" s="120">
        <f>IFERROR(IF(I1467-D1468&lt;$E$13,0,IF(B1468=$E$15,$E$13,IF(B1468&lt;$E$15,0,IF(MOD(B1468-$E$15,$E$19)=0,$E$13,0)))),0)</f>
        <v>0</v>
      </c>
      <c r="F1468" s="121"/>
      <c r="G1468" s="119" t="str">
        <f t="shared" si="142"/>
        <v/>
      </c>
      <c r="H1468" s="119" t="str">
        <f t="shared" si="143"/>
        <v/>
      </c>
      <c r="I1468" s="122" t="str">
        <f t="shared" si="144"/>
        <v/>
      </c>
    </row>
    <row r="1469" spans="2:9" ht="15.75" x14ac:dyDescent="0.25">
      <c r="B1469" s="117" t="str">
        <f t="shared" si="139"/>
        <v/>
      </c>
      <c r="C1469" s="118" t="str">
        <f t="shared" si="140"/>
        <v/>
      </c>
      <c r="D1469" s="119" t="str">
        <f t="shared" si="141"/>
        <v/>
      </c>
      <c r="E1469" s="120">
        <f>IFERROR(IF(I1468-D1469&lt;$E$13,0,IF(B1469=$E$15,$E$13,IF(B1469&lt;$E$15,0,IF(MOD(B1469-$E$15,$E$19)=0,$E$13,0)))),0)</f>
        <v>0</v>
      </c>
      <c r="F1469" s="121"/>
      <c r="G1469" s="119" t="str">
        <f t="shared" si="142"/>
        <v/>
      </c>
      <c r="H1469" s="119" t="str">
        <f t="shared" si="143"/>
        <v/>
      </c>
      <c r="I1469" s="122" t="str">
        <f t="shared" si="144"/>
        <v/>
      </c>
    </row>
    <row r="1470" spans="2:9" ht="15.75" x14ac:dyDescent="0.25">
      <c r="B1470" s="117" t="str">
        <f t="shared" si="139"/>
        <v/>
      </c>
      <c r="C1470" s="118" t="str">
        <f t="shared" si="140"/>
        <v/>
      </c>
      <c r="D1470" s="119" t="str">
        <f t="shared" si="141"/>
        <v/>
      </c>
      <c r="E1470" s="120">
        <f>IFERROR(IF(I1469-D1470&lt;$E$13,0,IF(B1470=$E$15,$E$13,IF(B1470&lt;$E$15,0,IF(MOD(B1470-$E$15,$E$19)=0,$E$13,0)))),0)</f>
        <v>0</v>
      </c>
      <c r="F1470" s="121"/>
      <c r="G1470" s="119" t="str">
        <f t="shared" si="142"/>
        <v/>
      </c>
      <c r="H1470" s="119" t="str">
        <f t="shared" si="143"/>
        <v/>
      </c>
      <c r="I1470" s="122" t="str">
        <f t="shared" si="144"/>
        <v/>
      </c>
    </row>
    <row r="1471" spans="2:9" ht="15.75" x14ac:dyDescent="0.25">
      <c r="B1471" s="117" t="str">
        <f t="shared" si="139"/>
        <v/>
      </c>
      <c r="C1471" s="118" t="str">
        <f t="shared" si="140"/>
        <v/>
      </c>
      <c r="D1471" s="119" t="str">
        <f t="shared" si="141"/>
        <v/>
      </c>
      <c r="E1471" s="120">
        <f>IFERROR(IF(I1470-D1471&lt;$E$13,0,IF(B1471=$E$15,$E$13,IF(B1471&lt;$E$15,0,IF(MOD(B1471-$E$15,$E$19)=0,$E$13,0)))),0)</f>
        <v>0</v>
      </c>
      <c r="F1471" s="121"/>
      <c r="G1471" s="119" t="str">
        <f t="shared" si="142"/>
        <v/>
      </c>
      <c r="H1471" s="119" t="str">
        <f t="shared" si="143"/>
        <v/>
      </c>
      <c r="I1471" s="122" t="str">
        <f t="shared" si="144"/>
        <v/>
      </c>
    </row>
    <row r="1472" spans="2:9" ht="15.75" x14ac:dyDescent="0.25">
      <c r="B1472" s="117" t="str">
        <f t="shared" si="139"/>
        <v/>
      </c>
      <c r="C1472" s="118" t="str">
        <f t="shared" si="140"/>
        <v/>
      </c>
      <c r="D1472" s="119" t="str">
        <f t="shared" si="141"/>
        <v/>
      </c>
      <c r="E1472" s="120">
        <f>IFERROR(IF(I1471-D1472&lt;$E$13,0,IF(B1472=$E$15,$E$13,IF(B1472&lt;$E$15,0,IF(MOD(B1472-$E$15,$E$19)=0,$E$13,0)))),0)</f>
        <v>0</v>
      </c>
      <c r="F1472" s="121"/>
      <c r="G1472" s="119" t="str">
        <f t="shared" si="142"/>
        <v/>
      </c>
      <c r="H1472" s="119" t="str">
        <f t="shared" si="143"/>
        <v/>
      </c>
      <c r="I1472" s="122" t="str">
        <f t="shared" si="144"/>
        <v/>
      </c>
    </row>
    <row r="1473" spans="2:9" ht="15.75" x14ac:dyDescent="0.25">
      <c r="B1473" s="117" t="str">
        <f t="shared" si="139"/>
        <v/>
      </c>
      <c r="C1473" s="118" t="str">
        <f t="shared" si="140"/>
        <v/>
      </c>
      <c r="D1473" s="119" t="str">
        <f t="shared" si="141"/>
        <v/>
      </c>
      <c r="E1473" s="120">
        <f>IFERROR(IF(I1472-D1473&lt;$E$13,0,IF(B1473=$E$15,$E$13,IF(B1473&lt;$E$15,0,IF(MOD(B1473-$E$15,$E$19)=0,$E$13,0)))),0)</f>
        <v>0</v>
      </c>
      <c r="F1473" s="121"/>
      <c r="G1473" s="119" t="str">
        <f t="shared" si="142"/>
        <v/>
      </c>
      <c r="H1473" s="119" t="str">
        <f t="shared" si="143"/>
        <v/>
      </c>
      <c r="I1473" s="122" t="str">
        <f t="shared" si="144"/>
        <v/>
      </c>
    </row>
    <row r="1474" spans="2:9" ht="15.75" x14ac:dyDescent="0.25">
      <c r="B1474" s="117" t="str">
        <f t="shared" si="139"/>
        <v/>
      </c>
      <c r="C1474" s="118" t="str">
        <f t="shared" si="140"/>
        <v/>
      </c>
      <c r="D1474" s="119" t="str">
        <f t="shared" si="141"/>
        <v/>
      </c>
      <c r="E1474" s="120">
        <f>IFERROR(IF(I1473-D1474&lt;$E$13,0,IF(B1474=$E$15,$E$13,IF(B1474&lt;$E$15,0,IF(MOD(B1474-$E$15,$E$19)=0,$E$13,0)))),0)</f>
        <v>0</v>
      </c>
      <c r="F1474" s="121"/>
      <c r="G1474" s="119" t="str">
        <f t="shared" si="142"/>
        <v/>
      </c>
      <c r="H1474" s="119" t="str">
        <f t="shared" si="143"/>
        <v/>
      </c>
      <c r="I1474" s="122" t="str">
        <f t="shared" si="144"/>
        <v/>
      </c>
    </row>
    <row r="1475" spans="2:9" ht="15.75" x14ac:dyDescent="0.25">
      <c r="B1475" s="117" t="str">
        <f t="shared" si="139"/>
        <v/>
      </c>
      <c r="C1475" s="118" t="str">
        <f t="shared" si="140"/>
        <v/>
      </c>
      <c r="D1475" s="119" t="str">
        <f t="shared" si="141"/>
        <v/>
      </c>
      <c r="E1475" s="120">
        <f>IFERROR(IF(I1474-D1475&lt;$E$13,0,IF(B1475=$E$15,$E$13,IF(B1475&lt;$E$15,0,IF(MOD(B1475-$E$15,$E$19)=0,$E$13,0)))),0)</f>
        <v>0</v>
      </c>
      <c r="F1475" s="121"/>
      <c r="G1475" s="119" t="str">
        <f t="shared" si="142"/>
        <v/>
      </c>
      <c r="H1475" s="119" t="str">
        <f t="shared" si="143"/>
        <v/>
      </c>
      <c r="I1475" s="122" t="str">
        <f t="shared" si="144"/>
        <v/>
      </c>
    </row>
    <row r="1476" spans="2:9" ht="15.75" x14ac:dyDescent="0.25">
      <c r="B1476" s="117" t="str">
        <f t="shared" si="139"/>
        <v/>
      </c>
      <c r="C1476" s="118" t="str">
        <f t="shared" si="140"/>
        <v/>
      </c>
      <c r="D1476" s="119" t="str">
        <f t="shared" si="141"/>
        <v/>
      </c>
      <c r="E1476" s="120">
        <f>IFERROR(IF(I1475-D1476&lt;$E$13,0,IF(B1476=$E$15,$E$13,IF(B1476&lt;$E$15,0,IF(MOD(B1476-$E$15,$E$19)=0,$E$13,0)))),0)</f>
        <v>0</v>
      </c>
      <c r="F1476" s="121"/>
      <c r="G1476" s="119" t="str">
        <f t="shared" si="142"/>
        <v/>
      </c>
      <c r="H1476" s="119" t="str">
        <f t="shared" si="143"/>
        <v/>
      </c>
      <c r="I1476" s="122" t="str">
        <f t="shared" si="144"/>
        <v/>
      </c>
    </row>
    <row r="1477" spans="2:9" ht="15.75" x14ac:dyDescent="0.25">
      <c r="B1477" s="117" t="str">
        <f t="shared" si="139"/>
        <v/>
      </c>
      <c r="C1477" s="118" t="str">
        <f t="shared" si="140"/>
        <v/>
      </c>
      <c r="D1477" s="119" t="str">
        <f t="shared" si="141"/>
        <v/>
      </c>
      <c r="E1477" s="120">
        <f>IFERROR(IF(I1476-D1477&lt;$E$13,0,IF(B1477=$E$15,$E$13,IF(B1477&lt;$E$15,0,IF(MOD(B1477-$E$15,$E$19)=0,$E$13,0)))),0)</f>
        <v>0</v>
      </c>
      <c r="F1477" s="121"/>
      <c r="G1477" s="119" t="str">
        <f t="shared" si="142"/>
        <v/>
      </c>
      <c r="H1477" s="119" t="str">
        <f t="shared" si="143"/>
        <v/>
      </c>
      <c r="I1477" s="122" t="str">
        <f t="shared" si="144"/>
        <v/>
      </c>
    </row>
    <row r="1478" spans="2:9" ht="15.75" x14ac:dyDescent="0.25">
      <c r="B1478" s="117" t="str">
        <f t="shared" si="139"/>
        <v/>
      </c>
      <c r="C1478" s="118" t="str">
        <f t="shared" si="140"/>
        <v/>
      </c>
      <c r="D1478" s="119" t="str">
        <f t="shared" si="141"/>
        <v/>
      </c>
      <c r="E1478" s="120">
        <f>IFERROR(IF(I1477-D1478&lt;$E$13,0,IF(B1478=$E$15,$E$13,IF(B1478&lt;$E$15,0,IF(MOD(B1478-$E$15,$E$19)=0,$E$13,0)))),0)</f>
        <v>0</v>
      </c>
      <c r="F1478" s="121"/>
      <c r="G1478" s="119" t="str">
        <f t="shared" si="142"/>
        <v/>
      </c>
      <c r="H1478" s="119" t="str">
        <f t="shared" si="143"/>
        <v/>
      </c>
      <c r="I1478" s="122" t="str">
        <f t="shared" si="144"/>
        <v/>
      </c>
    </row>
    <row r="1479" spans="2:9" ht="15.75" x14ac:dyDescent="0.25">
      <c r="B1479" s="117" t="str">
        <f t="shared" si="139"/>
        <v/>
      </c>
      <c r="C1479" s="118" t="str">
        <f t="shared" si="140"/>
        <v/>
      </c>
      <c r="D1479" s="119" t="str">
        <f t="shared" si="141"/>
        <v/>
      </c>
      <c r="E1479" s="120">
        <f>IFERROR(IF(I1478-D1479&lt;$E$13,0,IF(B1479=$E$15,$E$13,IF(B1479&lt;$E$15,0,IF(MOD(B1479-$E$15,$E$19)=0,$E$13,0)))),0)</f>
        <v>0</v>
      </c>
      <c r="F1479" s="121"/>
      <c r="G1479" s="119" t="str">
        <f t="shared" si="142"/>
        <v/>
      </c>
      <c r="H1479" s="119" t="str">
        <f t="shared" si="143"/>
        <v/>
      </c>
      <c r="I1479" s="122" t="str">
        <f t="shared" si="144"/>
        <v/>
      </c>
    </row>
    <row r="1480" spans="2:9" ht="15.75" x14ac:dyDescent="0.25">
      <c r="B1480" s="117" t="str">
        <f t="shared" si="139"/>
        <v/>
      </c>
      <c r="C1480" s="118" t="str">
        <f t="shared" si="140"/>
        <v/>
      </c>
      <c r="D1480" s="119" t="str">
        <f t="shared" si="141"/>
        <v/>
      </c>
      <c r="E1480" s="120">
        <f>IFERROR(IF(I1479-D1480&lt;$E$13,0,IF(B1480=$E$15,$E$13,IF(B1480&lt;$E$15,0,IF(MOD(B1480-$E$15,$E$19)=0,$E$13,0)))),0)</f>
        <v>0</v>
      </c>
      <c r="F1480" s="121"/>
      <c r="G1480" s="119" t="str">
        <f t="shared" si="142"/>
        <v/>
      </c>
      <c r="H1480" s="119" t="str">
        <f t="shared" si="143"/>
        <v/>
      </c>
      <c r="I1480" s="122" t="str">
        <f t="shared" si="144"/>
        <v/>
      </c>
    </row>
    <row r="1481" spans="2:9" ht="15.75" x14ac:dyDescent="0.25">
      <c r="B1481" s="117" t="str">
        <f t="shared" si="139"/>
        <v/>
      </c>
      <c r="C1481" s="118" t="str">
        <f t="shared" si="140"/>
        <v/>
      </c>
      <c r="D1481" s="119" t="str">
        <f t="shared" si="141"/>
        <v/>
      </c>
      <c r="E1481" s="120">
        <f>IFERROR(IF(I1480-D1481&lt;$E$13,0,IF(B1481=$E$15,$E$13,IF(B1481&lt;$E$15,0,IF(MOD(B1481-$E$15,$E$19)=0,$E$13,0)))),0)</f>
        <v>0</v>
      </c>
      <c r="F1481" s="121"/>
      <c r="G1481" s="119" t="str">
        <f t="shared" si="142"/>
        <v/>
      </c>
      <c r="H1481" s="119" t="str">
        <f t="shared" si="143"/>
        <v/>
      </c>
      <c r="I1481" s="122" t="str">
        <f t="shared" si="144"/>
        <v/>
      </c>
    </row>
    <row r="1482" spans="2:9" ht="15.75" x14ac:dyDescent="0.25">
      <c r="B1482" s="117" t="str">
        <f t="shared" si="139"/>
        <v/>
      </c>
      <c r="C1482" s="118" t="str">
        <f t="shared" si="140"/>
        <v/>
      </c>
      <c r="D1482" s="119" t="str">
        <f t="shared" si="141"/>
        <v/>
      </c>
      <c r="E1482" s="120">
        <f>IFERROR(IF(I1481-D1482&lt;$E$13,0,IF(B1482=$E$15,$E$13,IF(B1482&lt;$E$15,0,IF(MOD(B1482-$E$15,$E$19)=0,$E$13,0)))),0)</f>
        <v>0</v>
      </c>
      <c r="F1482" s="121"/>
      <c r="G1482" s="119" t="str">
        <f t="shared" si="142"/>
        <v/>
      </c>
      <c r="H1482" s="119" t="str">
        <f t="shared" si="143"/>
        <v/>
      </c>
      <c r="I1482" s="122" t="str">
        <f t="shared" si="144"/>
        <v/>
      </c>
    </row>
    <row r="1483" spans="2:9" ht="15.75" x14ac:dyDescent="0.25">
      <c r="B1483" s="117" t="str">
        <f t="shared" si="139"/>
        <v/>
      </c>
      <c r="C1483" s="118" t="str">
        <f t="shared" si="140"/>
        <v/>
      </c>
      <c r="D1483" s="119" t="str">
        <f t="shared" si="141"/>
        <v/>
      </c>
      <c r="E1483" s="120">
        <f>IFERROR(IF(I1482-D1483&lt;$E$13,0,IF(B1483=$E$15,$E$13,IF(B1483&lt;$E$15,0,IF(MOD(B1483-$E$15,$E$19)=0,$E$13,0)))),0)</f>
        <v>0</v>
      </c>
      <c r="F1483" s="121"/>
      <c r="G1483" s="119" t="str">
        <f t="shared" si="142"/>
        <v/>
      </c>
      <c r="H1483" s="119" t="str">
        <f t="shared" si="143"/>
        <v/>
      </c>
      <c r="I1483" s="122" t="str">
        <f t="shared" si="144"/>
        <v/>
      </c>
    </row>
    <row r="1484" spans="2:9" ht="15.75" x14ac:dyDescent="0.25">
      <c r="B1484" s="117" t="str">
        <f t="shared" si="139"/>
        <v/>
      </c>
      <c r="C1484" s="118" t="str">
        <f t="shared" si="140"/>
        <v/>
      </c>
      <c r="D1484" s="119" t="str">
        <f t="shared" si="141"/>
        <v/>
      </c>
      <c r="E1484" s="120">
        <f>IFERROR(IF(I1483-D1484&lt;$E$13,0,IF(B1484=$E$15,$E$13,IF(B1484&lt;$E$15,0,IF(MOD(B1484-$E$15,$E$19)=0,$E$13,0)))),0)</f>
        <v>0</v>
      </c>
      <c r="F1484" s="121"/>
      <c r="G1484" s="119" t="str">
        <f t="shared" si="142"/>
        <v/>
      </c>
      <c r="H1484" s="119" t="str">
        <f t="shared" si="143"/>
        <v/>
      </c>
      <c r="I1484" s="122" t="str">
        <f t="shared" si="144"/>
        <v/>
      </c>
    </row>
    <row r="1485" spans="2:9" ht="15.75" x14ac:dyDescent="0.25">
      <c r="B1485" s="117" t="str">
        <f t="shared" si="139"/>
        <v/>
      </c>
      <c r="C1485" s="118" t="str">
        <f t="shared" si="140"/>
        <v/>
      </c>
      <c r="D1485" s="119" t="str">
        <f t="shared" si="141"/>
        <v/>
      </c>
      <c r="E1485" s="120">
        <f>IFERROR(IF(I1484-D1485&lt;$E$13,0,IF(B1485=$E$15,$E$13,IF(B1485&lt;$E$15,0,IF(MOD(B1485-$E$15,$E$19)=0,$E$13,0)))),0)</f>
        <v>0</v>
      </c>
      <c r="F1485" s="121"/>
      <c r="G1485" s="119" t="str">
        <f t="shared" si="142"/>
        <v/>
      </c>
      <c r="H1485" s="119" t="str">
        <f t="shared" si="143"/>
        <v/>
      </c>
      <c r="I1485" s="122" t="str">
        <f t="shared" si="144"/>
        <v/>
      </c>
    </row>
    <row r="1486" spans="2:9" ht="15.75" x14ac:dyDescent="0.25">
      <c r="B1486" s="117" t="str">
        <f t="shared" si="139"/>
        <v/>
      </c>
      <c r="C1486" s="118" t="str">
        <f t="shared" si="140"/>
        <v/>
      </c>
      <c r="D1486" s="119" t="str">
        <f t="shared" si="141"/>
        <v/>
      </c>
      <c r="E1486" s="120">
        <f>IFERROR(IF(I1485-D1486&lt;$E$13,0,IF(B1486=$E$15,$E$13,IF(B1486&lt;$E$15,0,IF(MOD(B1486-$E$15,$E$19)=0,$E$13,0)))),0)</f>
        <v>0</v>
      </c>
      <c r="F1486" s="121"/>
      <c r="G1486" s="119" t="str">
        <f t="shared" si="142"/>
        <v/>
      </c>
      <c r="H1486" s="119" t="str">
        <f t="shared" si="143"/>
        <v/>
      </c>
      <c r="I1486" s="122" t="str">
        <f t="shared" si="144"/>
        <v/>
      </c>
    </row>
    <row r="1487" spans="2:9" ht="15.75" x14ac:dyDescent="0.25">
      <c r="B1487" s="117" t="str">
        <f t="shared" si="139"/>
        <v/>
      </c>
      <c r="C1487" s="118" t="str">
        <f t="shared" si="140"/>
        <v/>
      </c>
      <c r="D1487" s="119" t="str">
        <f t="shared" si="141"/>
        <v/>
      </c>
      <c r="E1487" s="120">
        <f>IFERROR(IF(I1486-D1487&lt;$E$13,0,IF(B1487=$E$15,$E$13,IF(B1487&lt;$E$15,0,IF(MOD(B1487-$E$15,$E$19)=0,$E$13,0)))),0)</f>
        <v>0</v>
      </c>
      <c r="F1487" s="121"/>
      <c r="G1487" s="119" t="str">
        <f t="shared" si="142"/>
        <v/>
      </c>
      <c r="H1487" s="119" t="str">
        <f t="shared" si="143"/>
        <v/>
      </c>
      <c r="I1487" s="122" t="str">
        <f t="shared" si="144"/>
        <v/>
      </c>
    </row>
    <row r="1488" spans="2:9" ht="15.75" x14ac:dyDescent="0.25">
      <c r="B1488" s="117" t="str">
        <f t="shared" si="139"/>
        <v/>
      </c>
      <c r="C1488" s="118" t="str">
        <f t="shared" si="140"/>
        <v/>
      </c>
      <c r="D1488" s="119" t="str">
        <f t="shared" si="141"/>
        <v/>
      </c>
      <c r="E1488" s="120">
        <f>IFERROR(IF(I1487-D1488&lt;$E$13,0,IF(B1488=$E$15,$E$13,IF(B1488&lt;$E$15,0,IF(MOD(B1488-$E$15,$E$19)=0,$E$13,0)))),0)</f>
        <v>0</v>
      </c>
      <c r="F1488" s="121"/>
      <c r="G1488" s="119" t="str">
        <f t="shared" si="142"/>
        <v/>
      </c>
      <c r="H1488" s="119" t="str">
        <f t="shared" si="143"/>
        <v/>
      </c>
      <c r="I1488" s="122" t="str">
        <f t="shared" si="144"/>
        <v/>
      </c>
    </row>
    <row r="1489" spans="2:9" ht="15.75" x14ac:dyDescent="0.25">
      <c r="B1489" s="117" t="str">
        <f t="shared" si="139"/>
        <v/>
      </c>
      <c r="C1489" s="118" t="str">
        <f t="shared" si="140"/>
        <v/>
      </c>
      <c r="D1489" s="119" t="str">
        <f t="shared" si="141"/>
        <v/>
      </c>
      <c r="E1489" s="120">
        <f>IFERROR(IF(I1488-D1489&lt;$E$13,0,IF(B1489=$E$15,$E$13,IF(B1489&lt;$E$15,0,IF(MOD(B1489-$E$15,$E$19)=0,$E$13,0)))),0)</f>
        <v>0</v>
      </c>
      <c r="F1489" s="121"/>
      <c r="G1489" s="119" t="str">
        <f t="shared" si="142"/>
        <v/>
      </c>
      <c r="H1489" s="119" t="str">
        <f t="shared" si="143"/>
        <v/>
      </c>
      <c r="I1489" s="122" t="str">
        <f t="shared" si="144"/>
        <v/>
      </c>
    </row>
    <row r="1490" spans="2:9" ht="15.75" x14ac:dyDescent="0.25">
      <c r="B1490" s="117" t="str">
        <f t="shared" si="139"/>
        <v/>
      </c>
      <c r="C1490" s="118" t="str">
        <f t="shared" si="140"/>
        <v/>
      </c>
      <c r="D1490" s="119" t="str">
        <f t="shared" si="141"/>
        <v/>
      </c>
      <c r="E1490" s="120">
        <f>IFERROR(IF(I1489-D1490&lt;$E$13,0,IF(B1490=$E$15,$E$13,IF(B1490&lt;$E$15,0,IF(MOD(B1490-$E$15,$E$19)=0,$E$13,0)))),0)</f>
        <v>0</v>
      </c>
      <c r="F1490" s="121"/>
      <c r="G1490" s="119" t="str">
        <f t="shared" si="142"/>
        <v/>
      </c>
      <c r="H1490" s="119" t="str">
        <f t="shared" si="143"/>
        <v/>
      </c>
      <c r="I1490" s="122" t="str">
        <f t="shared" si="144"/>
        <v/>
      </c>
    </row>
    <row r="1491" spans="2:9" ht="15.75" x14ac:dyDescent="0.25">
      <c r="B1491" s="117" t="str">
        <f t="shared" si="139"/>
        <v/>
      </c>
      <c r="C1491" s="118" t="str">
        <f t="shared" si="140"/>
        <v/>
      </c>
      <c r="D1491" s="119" t="str">
        <f t="shared" si="141"/>
        <v/>
      </c>
      <c r="E1491" s="120">
        <f>IFERROR(IF(I1490-D1491&lt;$E$13,0,IF(B1491=$E$15,$E$13,IF(B1491&lt;$E$15,0,IF(MOD(B1491-$E$15,$E$19)=0,$E$13,0)))),0)</f>
        <v>0</v>
      </c>
      <c r="F1491" s="121"/>
      <c r="G1491" s="119" t="str">
        <f t="shared" si="142"/>
        <v/>
      </c>
      <c r="H1491" s="119" t="str">
        <f t="shared" si="143"/>
        <v/>
      </c>
      <c r="I1491" s="122" t="str">
        <f t="shared" si="144"/>
        <v/>
      </c>
    </row>
    <row r="1492" spans="2:9" ht="15.75" x14ac:dyDescent="0.25">
      <c r="B1492" s="117" t="str">
        <f t="shared" si="139"/>
        <v/>
      </c>
      <c r="C1492" s="118" t="str">
        <f t="shared" si="140"/>
        <v/>
      </c>
      <c r="D1492" s="119" t="str">
        <f t="shared" si="141"/>
        <v/>
      </c>
      <c r="E1492" s="120">
        <f>IFERROR(IF(I1491-D1492&lt;$E$13,0,IF(B1492=$E$15,$E$13,IF(B1492&lt;$E$15,0,IF(MOD(B1492-$E$15,$E$19)=0,$E$13,0)))),0)</f>
        <v>0</v>
      </c>
      <c r="F1492" s="121"/>
      <c r="G1492" s="119" t="str">
        <f t="shared" si="142"/>
        <v/>
      </c>
      <c r="H1492" s="119" t="str">
        <f t="shared" si="143"/>
        <v/>
      </c>
      <c r="I1492" s="122" t="str">
        <f t="shared" si="144"/>
        <v/>
      </c>
    </row>
    <row r="1493" spans="2:9" ht="15.75" x14ac:dyDescent="0.25">
      <c r="B1493" s="117" t="str">
        <f t="shared" si="139"/>
        <v/>
      </c>
      <c r="C1493" s="118" t="str">
        <f t="shared" si="140"/>
        <v/>
      </c>
      <c r="D1493" s="119" t="str">
        <f t="shared" si="141"/>
        <v/>
      </c>
      <c r="E1493" s="120">
        <f>IFERROR(IF(I1492-D1493&lt;$E$13,0,IF(B1493=$E$15,$E$13,IF(B1493&lt;$E$15,0,IF(MOD(B1493-$E$15,$E$19)=0,$E$13,0)))),0)</f>
        <v>0</v>
      </c>
      <c r="F1493" s="121"/>
      <c r="G1493" s="119" t="str">
        <f t="shared" si="142"/>
        <v/>
      </c>
      <c r="H1493" s="119" t="str">
        <f t="shared" si="143"/>
        <v/>
      </c>
      <c r="I1493" s="122" t="str">
        <f t="shared" si="144"/>
        <v/>
      </c>
    </row>
    <row r="1494" spans="2:9" ht="15.75" x14ac:dyDescent="0.25">
      <c r="B1494" s="117" t="str">
        <f t="shared" si="139"/>
        <v/>
      </c>
      <c r="C1494" s="118" t="str">
        <f t="shared" si="140"/>
        <v/>
      </c>
      <c r="D1494" s="119" t="str">
        <f t="shared" si="141"/>
        <v/>
      </c>
      <c r="E1494" s="120">
        <f>IFERROR(IF(I1493-D1494&lt;$E$13,0,IF(B1494=$E$15,$E$13,IF(B1494&lt;$E$15,0,IF(MOD(B1494-$E$15,$E$19)=0,$E$13,0)))),0)</f>
        <v>0</v>
      </c>
      <c r="F1494" s="121"/>
      <c r="G1494" s="119" t="str">
        <f t="shared" si="142"/>
        <v/>
      </c>
      <c r="H1494" s="119" t="str">
        <f t="shared" si="143"/>
        <v/>
      </c>
      <c r="I1494" s="122" t="str">
        <f t="shared" si="144"/>
        <v/>
      </c>
    </row>
    <row r="1495" spans="2:9" ht="15.75" x14ac:dyDescent="0.25">
      <c r="B1495" s="117" t="str">
        <f t="shared" si="139"/>
        <v/>
      </c>
      <c r="C1495" s="118" t="str">
        <f t="shared" si="140"/>
        <v/>
      </c>
      <c r="D1495" s="119" t="str">
        <f t="shared" si="141"/>
        <v/>
      </c>
      <c r="E1495" s="120">
        <f>IFERROR(IF(I1494-D1495&lt;$E$13,0,IF(B1495=$E$15,$E$13,IF(B1495&lt;$E$15,0,IF(MOD(B1495-$E$15,$E$19)=0,$E$13,0)))),0)</f>
        <v>0</v>
      </c>
      <c r="F1495" s="121"/>
      <c r="G1495" s="119" t="str">
        <f t="shared" si="142"/>
        <v/>
      </c>
      <c r="H1495" s="119" t="str">
        <f t="shared" si="143"/>
        <v/>
      </c>
      <c r="I1495" s="122" t="str">
        <f t="shared" si="144"/>
        <v/>
      </c>
    </row>
    <row r="1496" spans="2:9" ht="15.75" x14ac:dyDescent="0.25">
      <c r="B1496" s="117" t="str">
        <f t="shared" si="139"/>
        <v/>
      </c>
      <c r="C1496" s="118" t="str">
        <f t="shared" si="140"/>
        <v/>
      </c>
      <c r="D1496" s="119" t="str">
        <f t="shared" si="141"/>
        <v/>
      </c>
      <c r="E1496" s="120">
        <f>IFERROR(IF(I1495-D1496&lt;$E$13,0,IF(B1496=$E$15,$E$13,IF(B1496&lt;$E$15,0,IF(MOD(B1496-$E$15,$E$19)=0,$E$13,0)))),0)</f>
        <v>0</v>
      </c>
      <c r="F1496" s="121"/>
      <c r="G1496" s="119" t="str">
        <f t="shared" si="142"/>
        <v/>
      </c>
      <c r="H1496" s="119" t="str">
        <f t="shared" si="143"/>
        <v/>
      </c>
      <c r="I1496" s="122" t="str">
        <f t="shared" si="144"/>
        <v/>
      </c>
    </row>
    <row r="1497" spans="2:9" ht="15.75" x14ac:dyDescent="0.25">
      <c r="B1497" s="117" t="str">
        <f t="shared" si="139"/>
        <v/>
      </c>
      <c r="C1497" s="118" t="str">
        <f t="shared" si="140"/>
        <v/>
      </c>
      <c r="D1497" s="119" t="str">
        <f t="shared" si="141"/>
        <v/>
      </c>
      <c r="E1497" s="120">
        <f>IFERROR(IF(I1496-D1497&lt;$E$13,0,IF(B1497=$E$15,$E$13,IF(B1497&lt;$E$15,0,IF(MOD(B1497-$E$15,$E$19)=0,$E$13,0)))),0)</f>
        <v>0</v>
      </c>
      <c r="F1497" s="121"/>
      <c r="G1497" s="119" t="str">
        <f t="shared" si="142"/>
        <v/>
      </c>
      <c r="H1497" s="119" t="str">
        <f t="shared" si="143"/>
        <v/>
      </c>
      <c r="I1497" s="122" t="str">
        <f t="shared" si="144"/>
        <v/>
      </c>
    </row>
    <row r="1498" spans="2:9" ht="15.75" x14ac:dyDescent="0.25">
      <c r="B1498" s="117" t="str">
        <f t="shared" si="139"/>
        <v/>
      </c>
      <c r="C1498" s="118" t="str">
        <f t="shared" si="140"/>
        <v/>
      </c>
      <c r="D1498" s="119" t="str">
        <f t="shared" si="141"/>
        <v/>
      </c>
      <c r="E1498" s="120">
        <f>IFERROR(IF(I1497-D1498&lt;$E$13,0,IF(B1498=$E$15,$E$13,IF(B1498&lt;$E$15,0,IF(MOD(B1498-$E$15,$E$19)=0,$E$13,0)))),0)</f>
        <v>0</v>
      </c>
      <c r="F1498" s="121"/>
      <c r="G1498" s="119" t="str">
        <f t="shared" si="142"/>
        <v/>
      </c>
      <c r="H1498" s="119" t="str">
        <f t="shared" si="143"/>
        <v/>
      </c>
      <c r="I1498" s="122" t="str">
        <f t="shared" si="144"/>
        <v/>
      </c>
    </row>
    <row r="1499" spans="2:9" ht="15.75" x14ac:dyDescent="0.25">
      <c r="B1499" s="117" t="str">
        <f t="shared" si="139"/>
        <v/>
      </c>
      <c r="C1499" s="118" t="str">
        <f t="shared" si="140"/>
        <v/>
      </c>
      <c r="D1499" s="119" t="str">
        <f t="shared" si="141"/>
        <v/>
      </c>
      <c r="E1499" s="120">
        <f>IFERROR(IF(I1498-D1499&lt;$E$13,0,IF(B1499=$E$15,$E$13,IF(B1499&lt;$E$15,0,IF(MOD(B1499-$E$15,$E$19)=0,$E$13,0)))),0)</f>
        <v>0</v>
      </c>
      <c r="F1499" s="121"/>
      <c r="G1499" s="119" t="str">
        <f t="shared" si="142"/>
        <v/>
      </c>
      <c r="H1499" s="119" t="str">
        <f t="shared" si="143"/>
        <v/>
      </c>
      <c r="I1499" s="122" t="str">
        <f t="shared" si="144"/>
        <v/>
      </c>
    </row>
    <row r="1500" spans="2:9" ht="15.75" x14ac:dyDescent="0.25">
      <c r="B1500" s="117" t="str">
        <f t="shared" si="139"/>
        <v/>
      </c>
      <c r="C1500" s="118" t="str">
        <f t="shared" si="140"/>
        <v/>
      </c>
      <c r="D1500" s="119" t="str">
        <f t="shared" si="141"/>
        <v/>
      </c>
      <c r="E1500" s="120">
        <f>IFERROR(IF(I1499-D1500&lt;$E$13,0,IF(B1500=$E$15,$E$13,IF(B1500&lt;$E$15,0,IF(MOD(B1500-$E$15,$E$19)=0,$E$13,0)))),0)</f>
        <v>0</v>
      </c>
      <c r="F1500" s="121"/>
      <c r="G1500" s="119" t="str">
        <f t="shared" si="142"/>
        <v/>
      </c>
      <c r="H1500" s="119" t="str">
        <f t="shared" si="143"/>
        <v/>
      </c>
      <c r="I1500" s="122" t="str">
        <f t="shared" si="144"/>
        <v/>
      </c>
    </row>
    <row r="1501" spans="2:9" ht="15.75" x14ac:dyDescent="0.25">
      <c r="B1501" s="117" t="str">
        <f t="shared" si="139"/>
        <v/>
      </c>
      <c r="C1501" s="118" t="str">
        <f t="shared" si="140"/>
        <v/>
      </c>
      <c r="D1501" s="119" t="str">
        <f t="shared" si="141"/>
        <v/>
      </c>
      <c r="E1501" s="120">
        <f>IFERROR(IF(I1500-D1501&lt;$E$13,0,IF(B1501=$E$15,$E$13,IF(B1501&lt;$E$15,0,IF(MOD(B1501-$E$15,$E$19)=0,$E$13,0)))),0)</f>
        <v>0</v>
      </c>
      <c r="F1501" s="121"/>
      <c r="G1501" s="119" t="str">
        <f t="shared" si="142"/>
        <v/>
      </c>
      <c r="H1501" s="119" t="str">
        <f t="shared" si="143"/>
        <v/>
      </c>
      <c r="I1501" s="122" t="str">
        <f t="shared" si="144"/>
        <v/>
      </c>
    </row>
    <row r="1502" spans="2:9" ht="15.75" x14ac:dyDescent="0.25">
      <c r="B1502" s="117" t="str">
        <f t="shared" si="139"/>
        <v/>
      </c>
      <c r="C1502" s="118" t="str">
        <f t="shared" si="140"/>
        <v/>
      </c>
      <c r="D1502" s="119" t="str">
        <f t="shared" si="141"/>
        <v/>
      </c>
      <c r="E1502" s="120">
        <f>IFERROR(IF(I1501-D1502&lt;$E$13,0,IF(B1502=$E$15,$E$13,IF(B1502&lt;$E$15,0,IF(MOD(B1502-$E$15,$E$19)=0,$E$13,0)))),0)</f>
        <v>0</v>
      </c>
      <c r="F1502" s="121"/>
      <c r="G1502" s="119" t="str">
        <f t="shared" si="142"/>
        <v/>
      </c>
      <c r="H1502" s="119" t="str">
        <f t="shared" si="143"/>
        <v/>
      </c>
      <c r="I1502" s="122" t="str">
        <f t="shared" si="144"/>
        <v/>
      </c>
    </row>
    <row r="1503" spans="2:9" ht="15.75" x14ac:dyDescent="0.25">
      <c r="B1503" s="117" t="str">
        <f t="shared" si="139"/>
        <v/>
      </c>
      <c r="C1503" s="118" t="str">
        <f t="shared" si="140"/>
        <v/>
      </c>
      <c r="D1503" s="119" t="str">
        <f t="shared" si="141"/>
        <v/>
      </c>
      <c r="E1503" s="120">
        <f>IFERROR(IF(I1502-D1503&lt;$E$13,0,IF(B1503=$E$15,$E$13,IF(B1503&lt;$E$15,0,IF(MOD(B1503-$E$15,$E$19)=0,$E$13,0)))),0)</f>
        <v>0</v>
      </c>
      <c r="F1503" s="121"/>
      <c r="G1503" s="119" t="str">
        <f t="shared" si="142"/>
        <v/>
      </c>
      <c r="H1503" s="119" t="str">
        <f t="shared" si="143"/>
        <v/>
      </c>
      <c r="I1503" s="122" t="str">
        <f t="shared" si="144"/>
        <v/>
      </c>
    </row>
    <row r="1504" spans="2:9" ht="15.75" x14ac:dyDescent="0.25">
      <c r="B1504" s="117" t="str">
        <f t="shared" si="139"/>
        <v/>
      </c>
      <c r="C1504" s="118" t="str">
        <f t="shared" si="140"/>
        <v/>
      </c>
      <c r="D1504" s="119" t="str">
        <f t="shared" si="141"/>
        <v/>
      </c>
      <c r="E1504" s="120">
        <f>IFERROR(IF(I1503-D1504&lt;$E$13,0,IF(B1504=$E$15,$E$13,IF(B1504&lt;$E$15,0,IF(MOD(B1504-$E$15,$E$19)=0,$E$13,0)))),0)</f>
        <v>0</v>
      </c>
      <c r="F1504" s="121"/>
      <c r="G1504" s="119" t="str">
        <f t="shared" si="142"/>
        <v/>
      </c>
      <c r="H1504" s="119" t="str">
        <f t="shared" si="143"/>
        <v/>
      </c>
      <c r="I1504" s="122" t="str">
        <f t="shared" si="144"/>
        <v/>
      </c>
    </row>
    <row r="1505" spans="2:9" ht="15.75" x14ac:dyDescent="0.25">
      <c r="B1505" s="117" t="str">
        <f t="shared" si="139"/>
        <v/>
      </c>
      <c r="C1505" s="118" t="str">
        <f t="shared" si="140"/>
        <v/>
      </c>
      <c r="D1505" s="119" t="str">
        <f t="shared" si="141"/>
        <v/>
      </c>
      <c r="E1505" s="120">
        <f>IFERROR(IF(I1504-D1505&lt;$E$13,0,IF(B1505=$E$15,$E$13,IF(B1505&lt;$E$15,0,IF(MOD(B1505-$E$15,$E$19)=0,$E$13,0)))),0)</f>
        <v>0</v>
      </c>
      <c r="F1505" s="121"/>
      <c r="G1505" s="119" t="str">
        <f t="shared" si="142"/>
        <v/>
      </c>
      <c r="H1505" s="119" t="str">
        <f t="shared" si="143"/>
        <v/>
      </c>
      <c r="I1505" s="122" t="str">
        <f t="shared" si="144"/>
        <v/>
      </c>
    </row>
    <row r="1506" spans="2:9" ht="15.75" x14ac:dyDescent="0.25">
      <c r="B1506" s="117" t="str">
        <f t="shared" si="139"/>
        <v/>
      </c>
      <c r="C1506" s="118" t="str">
        <f t="shared" si="140"/>
        <v/>
      </c>
      <c r="D1506" s="119" t="str">
        <f t="shared" si="141"/>
        <v/>
      </c>
      <c r="E1506" s="120">
        <f>IFERROR(IF(I1505-D1506&lt;$E$13,0,IF(B1506=$E$15,$E$13,IF(B1506&lt;$E$15,0,IF(MOD(B1506-$E$15,$E$19)=0,$E$13,0)))),0)</f>
        <v>0</v>
      </c>
      <c r="F1506" s="121"/>
      <c r="G1506" s="119" t="str">
        <f t="shared" si="142"/>
        <v/>
      </c>
      <c r="H1506" s="119" t="str">
        <f t="shared" si="143"/>
        <v/>
      </c>
      <c r="I1506" s="122" t="str">
        <f t="shared" si="144"/>
        <v/>
      </c>
    </row>
    <row r="1507" spans="2:9" ht="15.75" x14ac:dyDescent="0.25">
      <c r="B1507" s="117" t="str">
        <f t="shared" si="139"/>
        <v/>
      </c>
      <c r="C1507" s="118" t="str">
        <f t="shared" si="140"/>
        <v/>
      </c>
      <c r="D1507" s="119" t="str">
        <f t="shared" si="141"/>
        <v/>
      </c>
      <c r="E1507" s="120">
        <f>IFERROR(IF(I1506-D1507&lt;$E$13,0,IF(B1507=$E$15,$E$13,IF(B1507&lt;$E$15,0,IF(MOD(B1507-$E$15,$E$19)=0,$E$13,0)))),0)</f>
        <v>0</v>
      </c>
      <c r="F1507" s="121"/>
      <c r="G1507" s="119" t="str">
        <f t="shared" si="142"/>
        <v/>
      </c>
      <c r="H1507" s="119" t="str">
        <f t="shared" si="143"/>
        <v/>
      </c>
      <c r="I1507" s="122" t="str">
        <f t="shared" si="144"/>
        <v/>
      </c>
    </row>
    <row r="1508" spans="2:9" ht="15.75" x14ac:dyDescent="0.25">
      <c r="B1508" s="117" t="str">
        <f t="shared" si="139"/>
        <v/>
      </c>
      <c r="C1508" s="118" t="str">
        <f t="shared" si="140"/>
        <v/>
      </c>
      <c r="D1508" s="119" t="str">
        <f t="shared" si="141"/>
        <v/>
      </c>
      <c r="E1508" s="120">
        <f>IFERROR(IF(I1507-D1508&lt;$E$13,0,IF(B1508=$E$15,$E$13,IF(B1508&lt;$E$15,0,IF(MOD(B1508-$E$15,$E$19)=0,$E$13,0)))),0)</f>
        <v>0</v>
      </c>
      <c r="F1508" s="121"/>
      <c r="G1508" s="119" t="str">
        <f t="shared" si="142"/>
        <v/>
      </c>
      <c r="H1508" s="119" t="str">
        <f t="shared" si="143"/>
        <v/>
      </c>
      <c r="I1508" s="122" t="str">
        <f t="shared" si="144"/>
        <v/>
      </c>
    </row>
    <row r="1509" spans="2:9" ht="15.75" x14ac:dyDescent="0.25">
      <c r="B1509" s="117" t="str">
        <f t="shared" si="139"/>
        <v/>
      </c>
      <c r="C1509" s="118" t="str">
        <f t="shared" si="140"/>
        <v/>
      </c>
      <c r="D1509" s="119" t="str">
        <f t="shared" si="141"/>
        <v/>
      </c>
      <c r="E1509" s="120">
        <f>IFERROR(IF(I1508-D1509&lt;$E$13,0,IF(B1509=$E$15,$E$13,IF(B1509&lt;$E$15,0,IF(MOD(B1509-$E$15,$E$19)=0,$E$13,0)))),0)</f>
        <v>0</v>
      </c>
      <c r="F1509" s="121"/>
      <c r="G1509" s="119" t="str">
        <f t="shared" si="142"/>
        <v/>
      </c>
      <c r="H1509" s="119" t="str">
        <f t="shared" si="143"/>
        <v/>
      </c>
      <c r="I1509" s="122" t="str">
        <f t="shared" si="144"/>
        <v/>
      </c>
    </row>
    <row r="1510" spans="2:9" ht="15.75" x14ac:dyDescent="0.25">
      <c r="B1510" s="117" t="str">
        <f t="shared" si="139"/>
        <v/>
      </c>
      <c r="C1510" s="118" t="str">
        <f t="shared" si="140"/>
        <v/>
      </c>
      <c r="D1510" s="119" t="str">
        <f t="shared" si="141"/>
        <v/>
      </c>
      <c r="E1510" s="120">
        <f>IFERROR(IF(I1509-D1510&lt;$E$13,0,IF(B1510=$E$15,$E$13,IF(B1510&lt;$E$15,0,IF(MOD(B1510-$E$15,$E$19)=0,$E$13,0)))),0)</f>
        <v>0</v>
      </c>
      <c r="F1510" s="121"/>
      <c r="G1510" s="119" t="str">
        <f t="shared" si="142"/>
        <v/>
      </c>
      <c r="H1510" s="119" t="str">
        <f t="shared" si="143"/>
        <v/>
      </c>
      <c r="I1510" s="122" t="str">
        <f t="shared" si="144"/>
        <v/>
      </c>
    </row>
    <row r="1511" spans="2:9" ht="15.75" x14ac:dyDescent="0.25">
      <c r="B1511" s="117" t="str">
        <f t="shared" si="139"/>
        <v/>
      </c>
      <c r="C1511" s="118" t="str">
        <f t="shared" si="140"/>
        <v/>
      </c>
      <c r="D1511" s="119" t="str">
        <f t="shared" si="141"/>
        <v/>
      </c>
      <c r="E1511" s="120">
        <f>IFERROR(IF(I1510-D1511&lt;$E$13,0,IF(B1511=$E$15,$E$13,IF(B1511&lt;$E$15,0,IF(MOD(B1511-$E$15,$E$19)=0,$E$13,0)))),0)</f>
        <v>0</v>
      </c>
      <c r="F1511" s="121"/>
      <c r="G1511" s="119" t="str">
        <f t="shared" si="142"/>
        <v/>
      </c>
      <c r="H1511" s="119" t="str">
        <f t="shared" si="143"/>
        <v/>
      </c>
      <c r="I1511" s="122" t="str">
        <f t="shared" si="144"/>
        <v/>
      </c>
    </row>
    <row r="1512" spans="2:9" ht="15.75" x14ac:dyDescent="0.25">
      <c r="B1512" s="117" t="str">
        <f t="shared" si="139"/>
        <v/>
      </c>
      <c r="C1512" s="118" t="str">
        <f t="shared" si="140"/>
        <v/>
      </c>
      <c r="D1512" s="119" t="str">
        <f t="shared" si="141"/>
        <v/>
      </c>
      <c r="E1512" s="120">
        <f>IFERROR(IF(I1511-D1512&lt;$E$13,0,IF(B1512=$E$15,$E$13,IF(B1512&lt;$E$15,0,IF(MOD(B1512-$E$15,$E$19)=0,$E$13,0)))),0)</f>
        <v>0</v>
      </c>
      <c r="F1512" s="121"/>
      <c r="G1512" s="119" t="str">
        <f t="shared" si="142"/>
        <v/>
      </c>
      <c r="H1512" s="119" t="str">
        <f t="shared" si="143"/>
        <v/>
      </c>
      <c r="I1512" s="122" t="str">
        <f t="shared" si="144"/>
        <v/>
      </c>
    </row>
    <row r="1513" spans="2:9" ht="15.75" x14ac:dyDescent="0.25">
      <c r="B1513" s="117" t="str">
        <f t="shared" si="139"/>
        <v/>
      </c>
      <c r="C1513" s="118" t="str">
        <f t="shared" si="140"/>
        <v/>
      </c>
      <c r="D1513" s="119" t="str">
        <f t="shared" si="141"/>
        <v/>
      </c>
      <c r="E1513" s="120">
        <f>IFERROR(IF(I1512-D1513&lt;$E$13,0,IF(B1513=$E$15,$E$13,IF(B1513&lt;$E$15,0,IF(MOD(B1513-$E$15,$E$19)=0,$E$13,0)))),0)</f>
        <v>0</v>
      </c>
      <c r="F1513" s="121"/>
      <c r="G1513" s="119" t="str">
        <f t="shared" si="142"/>
        <v/>
      </c>
      <c r="H1513" s="119" t="str">
        <f t="shared" si="143"/>
        <v/>
      </c>
      <c r="I1513" s="122" t="str">
        <f t="shared" si="144"/>
        <v/>
      </c>
    </row>
    <row r="1514" spans="2:9" ht="15.75" x14ac:dyDescent="0.25">
      <c r="B1514" s="117" t="str">
        <f t="shared" ref="B1514:B1577" si="145">IFERROR(IF(I1513&lt;=0,"",B1513+1),"")</f>
        <v/>
      </c>
      <c r="C1514" s="118" t="str">
        <f t="shared" ref="C1514:C1577" si="146">IF(B1514="","",IF(OR(payment_frequency="Weekly",payment_frequency="Bi-weekly",payment_frequency="Semi-monthly"),first_payment_date+B1514*VLOOKUP(payment_frequency,periodic_table,2,0),EDATE(first_payment_date,B1514*VLOOKUP(payment_frequency,periodic_table,2,0))))</f>
        <v/>
      </c>
      <c r="D1514" s="119" t="str">
        <f t="shared" ref="D1514:D1577" si="147">IF(B1514="","",IF(I1513&lt;payment,I1513*(1+rate),payment))</f>
        <v/>
      </c>
      <c r="E1514" s="120">
        <f>IFERROR(IF(I1513-D1514&lt;$E$13,0,IF(B1514=$E$15,$E$13,IF(B1514&lt;$E$15,0,IF(MOD(B1514-$E$15,$E$19)=0,$E$13,0)))),0)</f>
        <v>0</v>
      </c>
      <c r="F1514" s="121"/>
      <c r="G1514" s="119" t="str">
        <f t="shared" ref="G1514:G1577" si="148">IF(AND(payment_type=1,B1514=1),0,IF(B1514="","",I1513*rate))</f>
        <v/>
      </c>
      <c r="H1514" s="119" t="str">
        <f t="shared" ref="H1514:H1577" si="149">IF(B1514="","",D1514-G1514+E1514+F1514)</f>
        <v/>
      </c>
      <c r="I1514" s="122" t="str">
        <f t="shared" ref="I1514:I1577" si="150">IFERROR(IF(H1514&lt;=0,"",I1513-H1514),"")</f>
        <v/>
      </c>
    </row>
    <row r="1515" spans="2:9" ht="15.75" x14ac:dyDescent="0.25">
      <c r="B1515" s="117" t="str">
        <f t="shared" si="145"/>
        <v/>
      </c>
      <c r="C1515" s="118" t="str">
        <f t="shared" si="146"/>
        <v/>
      </c>
      <c r="D1515" s="119" t="str">
        <f t="shared" si="147"/>
        <v/>
      </c>
      <c r="E1515" s="120">
        <f>IFERROR(IF(I1514-D1515&lt;$E$13,0,IF(B1515=$E$15,$E$13,IF(B1515&lt;$E$15,0,IF(MOD(B1515-$E$15,$E$19)=0,$E$13,0)))),0)</f>
        <v>0</v>
      </c>
      <c r="F1515" s="121"/>
      <c r="G1515" s="119" t="str">
        <f t="shared" si="148"/>
        <v/>
      </c>
      <c r="H1515" s="119" t="str">
        <f t="shared" si="149"/>
        <v/>
      </c>
      <c r="I1515" s="122" t="str">
        <f t="shared" si="150"/>
        <v/>
      </c>
    </row>
    <row r="1516" spans="2:9" ht="15.75" x14ac:dyDescent="0.25">
      <c r="B1516" s="117" t="str">
        <f t="shared" si="145"/>
        <v/>
      </c>
      <c r="C1516" s="118" t="str">
        <f t="shared" si="146"/>
        <v/>
      </c>
      <c r="D1516" s="119" t="str">
        <f t="shared" si="147"/>
        <v/>
      </c>
      <c r="E1516" s="120">
        <f>IFERROR(IF(I1515-D1516&lt;$E$13,0,IF(B1516=$E$15,$E$13,IF(B1516&lt;$E$15,0,IF(MOD(B1516-$E$15,$E$19)=0,$E$13,0)))),0)</f>
        <v>0</v>
      </c>
      <c r="F1516" s="121"/>
      <c r="G1516" s="119" t="str">
        <f t="shared" si="148"/>
        <v/>
      </c>
      <c r="H1516" s="119" t="str">
        <f t="shared" si="149"/>
        <v/>
      </c>
      <c r="I1516" s="122" t="str">
        <f t="shared" si="150"/>
        <v/>
      </c>
    </row>
    <row r="1517" spans="2:9" ht="15.75" x14ac:dyDescent="0.25">
      <c r="B1517" s="117" t="str">
        <f t="shared" si="145"/>
        <v/>
      </c>
      <c r="C1517" s="118" t="str">
        <f t="shared" si="146"/>
        <v/>
      </c>
      <c r="D1517" s="119" t="str">
        <f t="shared" si="147"/>
        <v/>
      </c>
      <c r="E1517" s="120">
        <f>IFERROR(IF(I1516-D1517&lt;$E$13,0,IF(B1517=$E$15,$E$13,IF(B1517&lt;$E$15,0,IF(MOD(B1517-$E$15,$E$19)=0,$E$13,0)))),0)</f>
        <v>0</v>
      </c>
      <c r="F1517" s="121"/>
      <c r="G1517" s="119" t="str">
        <f t="shared" si="148"/>
        <v/>
      </c>
      <c r="H1517" s="119" t="str">
        <f t="shared" si="149"/>
        <v/>
      </c>
      <c r="I1517" s="122" t="str">
        <f t="shared" si="150"/>
        <v/>
      </c>
    </row>
    <row r="1518" spans="2:9" ht="15.75" x14ac:dyDescent="0.25">
      <c r="B1518" s="117" t="str">
        <f t="shared" si="145"/>
        <v/>
      </c>
      <c r="C1518" s="118" t="str">
        <f t="shared" si="146"/>
        <v/>
      </c>
      <c r="D1518" s="119" t="str">
        <f t="shared" si="147"/>
        <v/>
      </c>
      <c r="E1518" s="120">
        <f>IFERROR(IF(I1517-D1518&lt;$E$13,0,IF(B1518=$E$15,$E$13,IF(B1518&lt;$E$15,0,IF(MOD(B1518-$E$15,$E$19)=0,$E$13,0)))),0)</f>
        <v>0</v>
      </c>
      <c r="F1518" s="121"/>
      <c r="G1518" s="119" t="str">
        <f t="shared" si="148"/>
        <v/>
      </c>
      <c r="H1518" s="119" t="str">
        <f t="shared" si="149"/>
        <v/>
      </c>
      <c r="I1518" s="122" t="str">
        <f t="shared" si="150"/>
        <v/>
      </c>
    </row>
    <row r="1519" spans="2:9" ht="15.75" x14ac:dyDescent="0.25">
      <c r="B1519" s="117" t="str">
        <f t="shared" si="145"/>
        <v/>
      </c>
      <c r="C1519" s="118" t="str">
        <f t="shared" si="146"/>
        <v/>
      </c>
      <c r="D1519" s="119" t="str">
        <f t="shared" si="147"/>
        <v/>
      </c>
      <c r="E1519" s="120">
        <f>IFERROR(IF(I1518-D1519&lt;$E$13,0,IF(B1519=$E$15,$E$13,IF(B1519&lt;$E$15,0,IF(MOD(B1519-$E$15,$E$19)=0,$E$13,0)))),0)</f>
        <v>0</v>
      </c>
      <c r="F1519" s="121"/>
      <c r="G1519" s="119" t="str">
        <f t="shared" si="148"/>
        <v/>
      </c>
      <c r="H1519" s="119" t="str">
        <f t="shared" si="149"/>
        <v/>
      </c>
      <c r="I1519" s="122" t="str">
        <f t="shared" si="150"/>
        <v/>
      </c>
    </row>
    <row r="1520" spans="2:9" ht="15.75" x14ac:dyDescent="0.25">
      <c r="B1520" s="117" t="str">
        <f t="shared" si="145"/>
        <v/>
      </c>
      <c r="C1520" s="118" t="str">
        <f t="shared" si="146"/>
        <v/>
      </c>
      <c r="D1520" s="119" t="str">
        <f t="shared" si="147"/>
        <v/>
      </c>
      <c r="E1520" s="120">
        <f>IFERROR(IF(I1519-D1520&lt;$E$13,0,IF(B1520=$E$15,$E$13,IF(B1520&lt;$E$15,0,IF(MOD(B1520-$E$15,$E$19)=0,$E$13,0)))),0)</f>
        <v>0</v>
      </c>
      <c r="F1520" s="121"/>
      <c r="G1520" s="119" t="str">
        <f t="shared" si="148"/>
        <v/>
      </c>
      <c r="H1520" s="119" t="str">
        <f t="shared" si="149"/>
        <v/>
      </c>
      <c r="I1520" s="122" t="str">
        <f t="shared" si="150"/>
        <v/>
      </c>
    </row>
    <row r="1521" spans="2:9" ht="15.75" x14ac:dyDescent="0.25">
      <c r="B1521" s="117" t="str">
        <f t="shared" si="145"/>
        <v/>
      </c>
      <c r="C1521" s="118" t="str">
        <f t="shared" si="146"/>
        <v/>
      </c>
      <c r="D1521" s="119" t="str">
        <f t="shared" si="147"/>
        <v/>
      </c>
      <c r="E1521" s="120">
        <f>IFERROR(IF(I1520-D1521&lt;$E$13,0,IF(B1521=$E$15,$E$13,IF(B1521&lt;$E$15,0,IF(MOD(B1521-$E$15,$E$19)=0,$E$13,0)))),0)</f>
        <v>0</v>
      </c>
      <c r="F1521" s="121"/>
      <c r="G1521" s="119" t="str">
        <f t="shared" si="148"/>
        <v/>
      </c>
      <c r="H1521" s="119" t="str">
        <f t="shared" si="149"/>
        <v/>
      </c>
      <c r="I1521" s="122" t="str">
        <f t="shared" si="150"/>
        <v/>
      </c>
    </row>
    <row r="1522" spans="2:9" ht="15.75" x14ac:dyDescent="0.25">
      <c r="B1522" s="117" t="str">
        <f t="shared" si="145"/>
        <v/>
      </c>
      <c r="C1522" s="118" t="str">
        <f t="shared" si="146"/>
        <v/>
      </c>
      <c r="D1522" s="119" t="str">
        <f t="shared" si="147"/>
        <v/>
      </c>
      <c r="E1522" s="120">
        <f>IFERROR(IF(I1521-D1522&lt;$E$13,0,IF(B1522=$E$15,$E$13,IF(B1522&lt;$E$15,0,IF(MOD(B1522-$E$15,$E$19)=0,$E$13,0)))),0)</f>
        <v>0</v>
      </c>
      <c r="F1522" s="121"/>
      <c r="G1522" s="119" t="str">
        <f t="shared" si="148"/>
        <v/>
      </c>
      <c r="H1522" s="119" t="str">
        <f t="shared" si="149"/>
        <v/>
      </c>
      <c r="I1522" s="122" t="str">
        <f t="shared" si="150"/>
        <v/>
      </c>
    </row>
    <row r="1523" spans="2:9" ht="15.75" x14ac:dyDescent="0.25">
      <c r="B1523" s="117" t="str">
        <f t="shared" si="145"/>
        <v/>
      </c>
      <c r="C1523" s="118" t="str">
        <f t="shared" si="146"/>
        <v/>
      </c>
      <c r="D1523" s="119" t="str">
        <f t="shared" si="147"/>
        <v/>
      </c>
      <c r="E1523" s="120">
        <f>IFERROR(IF(I1522-D1523&lt;$E$13,0,IF(B1523=$E$15,$E$13,IF(B1523&lt;$E$15,0,IF(MOD(B1523-$E$15,$E$19)=0,$E$13,0)))),0)</f>
        <v>0</v>
      </c>
      <c r="F1523" s="121"/>
      <c r="G1523" s="119" t="str">
        <f t="shared" si="148"/>
        <v/>
      </c>
      <c r="H1523" s="119" t="str">
        <f t="shared" si="149"/>
        <v/>
      </c>
      <c r="I1523" s="122" t="str">
        <f t="shared" si="150"/>
        <v/>
      </c>
    </row>
    <row r="1524" spans="2:9" ht="15.75" x14ac:dyDescent="0.25">
      <c r="B1524" s="117" t="str">
        <f t="shared" si="145"/>
        <v/>
      </c>
      <c r="C1524" s="118" t="str">
        <f t="shared" si="146"/>
        <v/>
      </c>
      <c r="D1524" s="119" t="str">
        <f t="shared" si="147"/>
        <v/>
      </c>
      <c r="E1524" s="120">
        <f>IFERROR(IF(I1523-D1524&lt;$E$13,0,IF(B1524=$E$15,$E$13,IF(B1524&lt;$E$15,0,IF(MOD(B1524-$E$15,$E$19)=0,$E$13,0)))),0)</f>
        <v>0</v>
      </c>
      <c r="F1524" s="121"/>
      <c r="G1524" s="119" t="str">
        <f t="shared" si="148"/>
        <v/>
      </c>
      <c r="H1524" s="119" t="str">
        <f t="shared" si="149"/>
        <v/>
      </c>
      <c r="I1524" s="122" t="str">
        <f t="shared" si="150"/>
        <v/>
      </c>
    </row>
    <row r="1525" spans="2:9" ht="15.75" x14ac:dyDescent="0.25">
      <c r="B1525" s="117" t="str">
        <f t="shared" si="145"/>
        <v/>
      </c>
      <c r="C1525" s="118" t="str">
        <f t="shared" si="146"/>
        <v/>
      </c>
      <c r="D1525" s="119" t="str">
        <f t="shared" si="147"/>
        <v/>
      </c>
      <c r="E1525" s="120">
        <f>IFERROR(IF(I1524-D1525&lt;$E$13,0,IF(B1525=$E$15,$E$13,IF(B1525&lt;$E$15,0,IF(MOD(B1525-$E$15,$E$19)=0,$E$13,0)))),0)</f>
        <v>0</v>
      </c>
      <c r="F1525" s="121"/>
      <c r="G1525" s="119" t="str">
        <f t="shared" si="148"/>
        <v/>
      </c>
      <c r="H1525" s="119" t="str">
        <f t="shared" si="149"/>
        <v/>
      </c>
      <c r="I1525" s="122" t="str">
        <f t="shared" si="150"/>
        <v/>
      </c>
    </row>
    <row r="1526" spans="2:9" ht="15.75" x14ac:dyDescent="0.25">
      <c r="B1526" s="117" t="str">
        <f t="shared" si="145"/>
        <v/>
      </c>
      <c r="C1526" s="118" t="str">
        <f t="shared" si="146"/>
        <v/>
      </c>
      <c r="D1526" s="119" t="str">
        <f t="shared" si="147"/>
        <v/>
      </c>
      <c r="E1526" s="120">
        <f>IFERROR(IF(I1525-D1526&lt;$E$13,0,IF(B1526=$E$15,$E$13,IF(B1526&lt;$E$15,0,IF(MOD(B1526-$E$15,$E$19)=0,$E$13,0)))),0)</f>
        <v>0</v>
      </c>
      <c r="F1526" s="121"/>
      <c r="G1526" s="119" t="str">
        <f t="shared" si="148"/>
        <v/>
      </c>
      <c r="H1526" s="119" t="str">
        <f t="shared" si="149"/>
        <v/>
      </c>
      <c r="I1526" s="122" t="str">
        <f t="shared" si="150"/>
        <v/>
      </c>
    </row>
    <row r="1527" spans="2:9" ht="15.75" x14ac:dyDescent="0.25">
      <c r="B1527" s="117" t="str">
        <f t="shared" si="145"/>
        <v/>
      </c>
      <c r="C1527" s="118" t="str">
        <f t="shared" si="146"/>
        <v/>
      </c>
      <c r="D1527" s="119" t="str">
        <f t="shared" si="147"/>
        <v/>
      </c>
      <c r="E1527" s="120">
        <f>IFERROR(IF(I1526-D1527&lt;$E$13,0,IF(B1527=$E$15,$E$13,IF(B1527&lt;$E$15,0,IF(MOD(B1527-$E$15,$E$19)=0,$E$13,0)))),0)</f>
        <v>0</v>
      </c>
      <c r="F1527" s="121"/>
      <c r="G1527" s="119" t="str">
        <f t="shared" si="148"/>
        <v/>
      </c>
      <c r="H1527" s="119" t="str">
        <f t="shared" si="149"/>
        <v/>
      </c>
      <c r="I1527" s="122" t="str">
        <f t="shared" si="150"/>
        <v/>
      </c>
    </row>
    <row r="1528" spans="2:9" ht="15.75" x14ac:dyDescent="0.25">
      <c r="B1528" s="117" t="str">
        <f t="shared" si="145"/>
        <v/>
      </c>
      <c r="C1528" s="118" t="str">
        <f t="shared" si="146"/>
        <v/>
      </c>
      <c r="D1528" s="119" t="str">
        <f t="shared" si="147"/>
        <v/>
      </c>
      <c r="E1528" s="120">
        <f>IFERROR(IF(I1527-D1528&lt;$E$13,0,IF(B1528=$E$15,$E$13,IF(B1528&lt;$E$15,0,IF(MOD(B1528-$E$15,$E$19)=0,$E$13,0)))),0)</f>
        <v>0</v>
      </c>
      <c r="F1528" s="121"/>
      <c r="G1528" s="119" t="str">
        <f t="shared" si="148"/>
        <v/>
      </c>
      <c r="H1528" s="119" t="str">
        <f t="shared" si="149"/>
        <v/>
      </c>
      <c r="I1528" s="122" t="str">
        <f t="shared" si="150"/>
        <v/>
      </c>
    </row>
    <row r="1529" spans="2:9" ht="15.75" x14ac:dyDescent="0.25">
      <c r="B1529" s="117" t="str">
        <f t="shared" si="145"/>
        <v/>
      </c>
      <c r="C1529" s="118" t="str">
        <f t="shared" si="146"/>
        <v/>
      </c>
      <c r="D1529" s="119" t="str">
        <f t="shared" si="147"/>
        <v/>
      </c>
      <c r="E1529" s="120">
        <f>IFERROR(IF(I1528-D1529&lt;$E$13,0,IF(B1529=$E$15,$E$13,IF(B1529&lt;$E$15,0,IF(MOD(B1529-$E$15,$E$19)=0,$E$13,0)))),0)</f>
        <v>0</v>
      </c>
      <c r="F1529" s="121"/>
      <c r="G1529" s="119" t="str">
        <f t="shared" si="148"/>
        <v/>
      </c>
      <c r="H1529" s="119" t="str">
        <f t="shared" si="149"/>
        <v/>
      </c>
      <c r="I1529" s="122" t="str">
        <f t="shared" si="150"/>
        <v/>
      </c>
    </row>
    <row r="1530" spans="2:9" ht="15.75" x14ac:dyDescent="0.25">
      <c r="B1530" s="117" t="str">
        <f t="shared" si="145"/>
        <v/>
      </c>
      <c r="C1530" s="118" t="str">
        <f t="shared" si="146"/>
        <v/>
      </c>
      <c r="D1530" s="119" t="str">
        <f t="shared" si="147"/>
        <v/>
      </c>
      <c r="E1530" s="120">
        <f>IFERROR(IF(I1529-D1530&lt;$E$13,0,IF(B1530=$E$15,$E$13,IF(B1530&lt;$E$15,0,IF(MOD(B1530-$E$15,$E$19)=0,$E$13,0)))),0)</f>
        <v>0</v>
      </c>
      <c r="F1530" s="121"/>
      <c r="G1530" s="119" t="str">
        <f t="shared" si="148"/>
        <v/>
      </c>
      <c r="H1530" s="119" t="str">
        <f t="shared" si="149"/>
        <v/>
      </c>
      <c r="I1530" s="122" t="str">
        <f t="shared" si="150"/>
        <v/>
      </c>
    </row>
    <row r="1531" spans="2:9" ht="15.75" x14ac:dyDescent="0.25">
      <c r="B1531" s="117" t="str">
        <f t="shared" si="145"/>
        <v/>
      </c>
      <c r="C1531" s="118" t="str">
        <f t="shared" si="146"/>
        <v/>
      </c>
      <c r="D1531" s="119" t="str">
        <f t="shared" si="147"/>
        <v/>
      </c>
      <c r="E1531" s="120">
        <f>IFERROR(IF(I1530-D1531&lt;$E$13,0,IF(B1531=$E$15,$E$13,IF(B1531&lt;$E$15,0,IF(MOD(B1531-$E$15,$E$19)=0,$E$13,0)))),0)</f>
        <v>0</v>
      </c>
      <c r="F1531" s="121"/>
      <c r="G1531" s="119" t="str">
        <f t="shared" si="148"/>
        <v/>
      </c>
      <c r="H1531" s="119" t="str">
        <f t="shared" si="149"/>
        <v/>
      </c>
      <c r="I1531" s="122" t="str">
        <f t="shared" si="150"/>
        <v/>
      </c>
    </row>
    <row r="1532" spans="2:9" ht="15.75" x14ac:dyDescent="0.25">
      <c r="B1532" s="117" t="str">
        <f t="shared" si="145"/>
        <v/>
      </c>
      <c r="C1532" s="118" t="str">
        <f t="shared" si="146"/>
        <v/>
      </c>
      <c r="D1532" s="119" t="str">
        <f t="shared" si="147"/>
        <v/>
      </c>
      <c r="E1532" s="120">
        <f>IFERROR(IF(I1531-D1532&lt;$E$13,0,IF(B1532=$E$15,$E$13,IF(B1532&lt;$E$15,0,IF(MOD(B1532-$E$15,$E$19)=0,$E$13,0)))),0)</f>
        <v>0</v>
      </c>
      <c r="F1532" s="121"/>
      <c r="G1532" s="119" t="str">
        <f t="shared" si="148"/>
        <v/>
      </c>
      <c r="H1532" s="119" t="str">
        <f t="shared" si="149"/>
        <v/>
      </c>
      <c r="I1532" s="122" t="str">
        <f t="shared" si="150"/>
        <v/>
      </c>
    </row>
    <row r="1533" spans="2:9" ht="15.75" x14ac:dyDescent="0.25">
      <c r="B1533" s="117" t="str">
        <f t="shared" si="145"/>
        <v/>
      </c>
      <c r="C1533" s="118" t="str">
        <f t="shared" si="146"/>
        <v/>
      </c>
      <c r="D1533" s="119" t="str">
        <f t="shared" si="147"/>
        <v/>
      </c>
      <c r="E1533" s="120">
        <f>IFERROR(IF(I1532-D1533&lt;$E$13,0,IF(B1533=$E$15,$E$13,IF(B1533&lt;$E$15,0,IF(MOD(B1533-$E$15,$E$19)=0,$E$13,0)))),0)</f>
        <v>0</v>
      </c>
      <c r="F1533" s="121"/>
      <c r="G1533" s="119" t="str">
        <f t="shared" si="148"/>
        <v/>
      </c>
      <c r="H1533" s="119" t="str">
        <f t="shared" si="149"/>
        <v/>
      </c>
      <c r="I1533" s="122" t="str">
        <f t="shared" si="150"/>
        <v/>
      </c>
    </row>
    <row r="1534" spans="2:9" ht="15.75" x14ac:dyDescent="0.25">
      <c r="B1534" s="117" t="str">
        <f t="shared" si="145"/>
        <v/>
      </c>
      <c r="C1534" s="118" t="str">
        <f t="shared" si="146"/>
        <v/>
      </c>
      <c r="D1534" s="119" t="str">
        <f t="shared" si="147"/>
        <v/>
      </c>
      <c r="E1534" s="120">
        <f>IFERROR(IF(I1533-D1534&lt;$E$13,0,IF(B1534=$E$15,$E$13,IF(B1534&lt;$E$15,0,IF(MOD(B1534-$E$15,$E$19)=0,$E$13,0)))),0)</f>
        <v>0</v>
      </c>
      <c r="F1534" s="121"/>
      <c r="G1534" s="119" t="str">
        <f t="shared" si="148"/>
        <v/>
      </c>
      <c r="H1534" s="119" t="str">
        <f t="shared" si="149"/>
        <v/>
      </c>
      <c r="I1534" s="122" t="str">
        <f t="shared" si="150"/>
        <v/>
      </c>
    </row>
    <row r="1535" spans="2:9" ht="15.75" x14ac:dyDescent="0.25">
      <c r="B1535" s="117" t="str">
        <f t="shared" si="145"/>
        <v/>
      </c>
      <c r="C1535" s="118" t="str">
        <f t="shared" si="146"/>
        <v/>
      </c>
      <c r="D1535" s="119" t="str">
        <f t="shared" si="147"/>
        <v/>
      </c>
      <c r="E1535" s="120">
        <f>IFERROR(IF(I1534-D1535&lt;$E$13,0,IF(B1535=$E$15,$E$13,IF(B1535&lt;$E$15,0,IF(MOD(B1535-$E$15,$E$19)=0,$E$13,0)))),0)</f>
        <v>0</v>
      </c>
      <c r="F1535" s="121"/>
      <c r="G1535" s="119" t="str">
        <f t="shared" si="148"/>
        <v/>
      </c>
      <c r="H1535" s="119" t="str">
        <f t="shared" si="149"/>
        <v/>
      </c>
      <c r="I1535" s="122" t="str">
        <f t="shared" si="150"/>
        <v/>
      </c>
    </row>
    <row r="1536" spans="2:9" ht="15.75" x14ac:dyDescent="0.25">
      <c r="B1536" s="117" t="str">
        <f t="shared" si="145"/>
        <v/>
      </c>
      <c r="C1536" s="118" t="str">
        <f t="shared" si="146"/>
        <v/>
      </c>
      <c r="D1536" s="119" t="str">
        <f t="shared" si="147"/>
        <v/>
      </c>
      <c r="E1536" s="120">
        <f>IFERROR(IF(I1535-D1536&lt;$E$13,0,IF(B1536=$E$15,$E$13,IF(B1536&lt;$E$15,0,IF(MOD(B1536-$E$15,$E$19)=0,$E$13,0)))),0)</f>
        <v>0</v>
      </c>
      <c r="F1536" s="121"/>
      <c r="G1536" s="119" t="str">
        <f t="shared" si="148"/>
        <v/>
      </c>
      <c r="H1536" s="119" t="str">
        <f t="shared" si="149"/>
        <v/>
      </c>
      <c r="I1536" s="122" t="str">
        <f t="shared" si="150"/>
        <v/>
      </c>
    </row>
    <row r="1537" spans="2:9" ht="15.75" x14ac:dyDescent="0.25">
      <c r="B1537" s="117" t="str">
        <f t="shared" si="145"/>
        <v/>
      </c>
      <c r="C1537" s="118" t="str">
        <f t="shared" si="146"/>
        <v/>
      </c>
      <c r="D1537" s="119" t="str">
        <f t="shared" si="147"/>
        <v/>
      </c>
      <c r="E1537" s="120">
        <f>IFERROR(IF(I1536-D1537&lt;$E$13,0,IF(B1537=$E$15,$E$13,IF(B1537&lt;$E$15,0,IF(MOD(B1537-$E$15,$E$19)=0,$E$13,0)))),0)</f>
        <v>0</v>
      </c>
      <c r="F1537" s="121"/>
      <c r="G1537" s="119" t="str">
        <f t="shared" si="148"/>
        <v/>
      </c>
      <c r="H1537" s="119" t="str">
        <f t="shared" si="149"/>
        <v/>
      </c>
      <c r="I1537" s="122" t="str">
        <f t="shared" si="150"/>
        <v/>
      </c>
    </row>
    <row r="1538" spans="2:9" ht="15.75" x14ac:dyDescent="0.25">
      <c r="B1538" s="117" t="str">
        <f t="shared" si="145"/>
        <v/>
      </c>
      <c r="C1538" s="118" t="str">
        <f t="shared" si="146"/>
        <v/>
      </c>
      <c r="D1538" s="119" t="str">
        <f t="shared" si="147"/>
        <v/>
      </c>
      <c r="E1538" s="120">
        <f>IFERROR(IF(I1537-D1538&lt;$E$13,0,IF(B1538=$E$15,$E$13,IF(B1538&lt;$E$15,0,IF(MOD(B1538-$E$15,$E$19)=0,$E$13,0)))),0)</f>
        <v>0</v>
      </c>
      <c r="F1538" s="121"/>
      <c r="G1538" s="119" t="str">
        <f t="shared" si="148"/>
        <v/>
      </c>
      <c r="H1538" s="119" t="str">
        <f t="shared" si="149"/>
        <v/>
      </c>
      <c r="I1538" s="122" t="str">
        <f t="shared" si="150"/>
        <v/>
      </c>
    </row>
    <row r="1539" spans="2:9" ht="15.75" x14ac:dyDescent="0.25">
      <c r="B1539" s="117" t="str">
        <f t="shared" si="145"/>
        <v/>
      </c>
      <c r="C1539" s="118" t="str">
        <f t="shared" si="146"/>
        <v/>
      </c>
      <c r="D1539" s="119" t="str">
        <f t="shared" si="147"/>
        <v/>
      </c>
      <c r="E1539" s="120">
        <f>IFERROR(IF(I1538-D1539&lt;$E$13,0,IF(B1539=$E$15,$E$13,IF(B1539&lt;$E$15,0,IF(MOD(B1539-$E$15,$E$19)=0,$E$13,0)))),0)</f>
        <v>0</v>
      </c>
      <c r="F1539" s="121"/>
      <c r="G1539" s="119" t="str">
        <f t="shared" si="148"/>
        <v/>
      </c>
      <c r="H1539" s="119" t="str">
        <f t="shared" si="149"/>
        <v/>
      </c>
      <c r="I1539" s="122" t="str">
        <f t="shared" si="150"/>
        <v/>
      </c>
    </row>
    <row r="1540" spans="2:9" ht="15.75" x14ac:dyDescent="0.25">
      <c r="B1540" s="117" t="str">
        <f t="shared" si="145"/>
        <v/>
      </c>
      <c r="C1540" s="118" t="str">
        <f t="shared" si="146"/>
        <v/>
      </c>
      <c r="D1540" s="119" t="str">
        <f t="shared" si="147"/>
        <v/>
      </c>
      <c r="E1540" s="120">
        <f>IFERROR(IF(I1539-D1540&lt;$E$13,0,IF(B1540=$E$15,$E$13,IF(B1540&lt;$E$15,0,IF(MOD(B1540-$E$15,$E$19)=0,$E$13,0)))),0)</f>
        <v>0</v>
      </c>
      <c r="F1540" s="121"/>
      <c r="G1540" s="119" t="str">
        <f t="shared" si="148"/>
        <v/>
      </c>
      <c r="H1540" s="119" t="str">
        <f t="shared" si="149"/>
        <v/>
      </c>
      <c r="I1540" s="122" t="str">
        <f t="shared" si="150"/>
        <v/>
      </c>
    </row>
    <row r="1541" spans="2:9" ht="15.75" x14ac:dyDescent="0.25">
      <c r="B1541" s="117" t="str">
        <f t="shared" si="145"/>
        <v/>
      </c>
      <c r="C1541" s="118" t="str">
        <f t="shared" si="146"/>
        <v/>
      </c>
      <c r="D1541" s="119" t="str">
        <f t="shared" si="147"/>
        <v/>
      </c>
      <c r="E1541" s="120">
        <f>IFERROR(IF(I1540-D1541&lt;$E$13,0,IF(B1541=$E$15,$E$13,IF(B1541&lt;$E$15,0,IF(MOD(B1541-$E$15,$E$19)=0,$E$13,0)))),0)</f>
        <v>0</v>
      </c>
      <c r="F1541" s="121"/>
      <c r="G1541" s="119" t="str">
        <f t="shared" si="148"/>
        <v/>
      </c>
      <c r="H1541" s="119" t="str">
        <f t="shared" si="149"/>
        <v/>
      </c>
      <c r="I1541" s="122" t="str">
        <f t="shared" si="150"/>
        <v/>
      </c>
    </row>
    <row r="1542" spans="2:9" ht="15.75" x14ac:dyDescent="0.25">
      <c r="B1542" s="117" t="str">
        <f t="shared" si="145"/>
        <v/>
      </c>
      <c r="C1542" s="118" t="str">
        <f t="shared" si="146"/>
        <v/>
      </c>
      <c r="D1542" s="119" t="str">
        <f t="shared" si="147"/>
        <v/>
      </c>
      <c r="E1542" s="120">
        <f>IFERROR(IF(I1541-D1542&lt;$E$13,0,IF(B1542=$E$15,$E$13,IF(B1542&lt;$E$15,0,IF(MOD(B1542-$E$15,$E$19)=0,$E$13,0)))),0)</f>
        <v>0</v>
      </c>
      <c r="F1542" s="121"/>
      <c r="G1542" s="119" t="str">
        <f t="shared" si="148"/>
        <v/>
      </c>
      <c r="H1542" s="119" t="str">
        <f t="shared" si="149"/>
        <v/>
      </c>
      <c r="I1542" s="122" t="str">
        <f t="shared" si="150"/>
        <v/>
      </c>
    </row>
    <row r="1543" spans="2:9" ht="15.75" x14ac:dyDescent="0.25">
      <c r="B1543" s="117" t="str">
        <f t="shared" si="145"/>
        <v/>
      </c>
      <c r="C1543" s="118" t="str">
        <f t="shared" si="146"/>
        <v/>
      </c>
      <c r="D1543" s="119" t="str">
        <f t="shared" si="147"/>
        <v/>
      </c>
      <c r="E1543" s="120">
        <f>IFERROR(IF(I1542-D1543&lt;$E$13,0,IF(B1543=$E$15,$E$13,IF(B1543&lt;$E$15,0,IF(MOD(B1543-$E$15,$E$19)=0,$E$13,0)))),0)</f>
        <v>0</v>
      </c>
      <c r="F1543" s="121"/>
      <c r="G1543" s="119" t="str">
        <f t="shared" si="148"/>
        <v/>
      </c>
      <c r="H1543" s="119" t="str">
        <f t="shared" si="149"/>
        <v/>
      </c>
      <c r="I1543" s="122" t="str">
        <f t="shared" si="150"/>
        <v/>
      </c>
    </row>
    <row r="1544" spans="2:9" ht="15.75" x14ac:dyDescent="0.25">
      <c r="B1544" s="117" t="str">
        <f t="shared" si="145"/>
        <v/>
      </c>
      <c r="C1544" s="118" t="str">
        <f t="shared" si="146"/>
        <v/>
      </c>
      <c r="D1544" s="119" t="str">
        <f t="shared" si="147"/>
        <v/>
      </c>
      <c r="E1544" s="120">
        <f>IFERROR(IF(I1543-D1544&lt;$E$13,0,IF(B1544=$E$15,$E$13,IF(B1544&lt;$E$15,0,IF(MOD(B1544-$E$15,$E$19)=0,$E$13,0)))),0)</f>
        <v>0</v>
      </c>
      <c r="F1544" s="121"/>
      <c r="G1544" s="119" t="str">
        <f t="shared" si="148"/>
        <v/>
      </c>
      <c r="H1544" s="119" t="str">
        <f t="shared" si="149"/>
        <v/>
      </c>
      <c r="I1544" s="122" t="str">
        <f t="shared" si="150"/>
        <v/>
      </c>
    </row>
    <row r="1545" spans="2:9" ht="15.75" x14ac:dyDescent="0.25">
      <c r="B1545" s="117" t="str">
        <f t="shared" si="145"/>
        <v/>
      </c>
      <c r="C1545" s="118" t="str">
        <f t="shared" si="146"/>
        <v/>
      </c>
      <c r="D1545" s="119" t="str">
        <f t="shared" si="147"/>
        <v/>
      </c>
      <c r="E1545" s="120">
        <f>IFERROR(IF(I1544-D1545&lt;$E$13,0,IF(B1545=$E$15,$E$13,IF(B1545&lt;$E$15,0,IF(MOD(B1545-$E$15,$E$19)=0,$E$13,0)))),0)</f>
        <v>0</v>
      </c>
      <c r="F1545" s="121"/>
      <c r="G1545" s="119" t="str">
        <f t="shared" si="148"/>
        <v/>
      </c>
      <c r="H1545" s="119" t="str">
        <f t="shared" si="149"/>
        <v/>
      </c>
      <c r="I1545" s="122" t="str">
        <f t="shared" si="150"/>
        <v/>
      </c>
    </row>
    <row r="1546" spans="2:9" ht="15.75" x14ac:dyDescent="0.25">
      <c r="B1546" s="117" t="str">
        <f t="shared" si="145"/>
        <v/>
      </c>
      <c r="C1546" s="118" t="str">
        <f t="shared" si="146"/>
        <v/>
      </c>
      <c r="D1546" s="119" t="str">
        <f t="shared" si="147"/>
        <v/>
      </c>
      <c r="E1546" s="120">
        <f>IFERROR(IF(I1545-D1546&lt;$E$13,0,IF(B1546=$E$15,$E$13,IF(B1546&lt;$E$15,0,IF(MOD(B1546-$E$15,$E$19)=0,$E$13,0)))),0)</f>
        <v>0</v>
      </c>
      <c r="F1546" s="121"/>
      <c r="G1546" s="119" t="str">
        <f t="shared" si="148"/>
        <v/>
      </c>
      <c r="H1546" s="119" t="str">
        <f t="shared" si="149"/>
        <v/>
      </c>
      <c r="I1546" s="122" t="str">
        <f t="shared" si="150"/>
        <v/>
      </c>
    </row>
    <row r="1547" spans="2:9" ht="15.75" x14ac:dyDescent="0.25">
      <c r="B1547" s="117" t="str">
        <f t="shared" si="145"/>
        <v/>
      </c>
      <c r="C1547" s="118" t="str">
        <f t="shared" si="146"/>
        <v/>
      </c>
      <c r="D1547" s="119" t="str">
        <f t="shared" si="147"/>
        <v/>
      </c>
      <c r="E1547" s="120">
        <f>IFERROR(IF(I1546-D1547&lt;$E$13,0,IF(B1547=$E$15,$E$13,IF(B1547&lt;$E$15,0,IF(MOD(B1547-$E$15,$E$19)=0,$E$13,0)))),0)</f>
        <v>0</v>
      </c>
      <c r="F1547" s="121"/>
      <c r="G1547" s="119" t="str">
        <f t="shared" si="148"/>
        <v/>
      </c>
      <c r="H1547" s="119" t="str">
        <f t="shared" si="149"/>
        <v/>
      </c>
      <c r="I1547" s="122" t="str">
        <f t="shared" si="150"/>
        <v/>
      </c>
    </row>
    <row r="1548" spans="2:9" ht="15.75" x14ac:dyDescent="0.25">
      <c r="B1548" s="117" t="str">
        <f t="shared" si="145"/>
        <v/>
      </c>
      <c r="C1548" s="118" t="str">
        <f t="shared" si="146"/>
        <v/>
      </c>
      <c r="D1548" s="119" t="str">
        <f t="shared" si="147"/>
        <v/>
      </c>
      <c r="E1548" s="120">
        <f>IFERROR(IF(I1547-D1548&lt;$E$13,0,IF(B1548=$E$15,$E$13,IF(B1548&lt;$E$15,0,IF(MOD(B1548-$E$15,$E$19)=0,$E$13,0)))),0)</f>
        <v>0</v>
      </c>
      <c r="F1548" s="121"/>
      <c r="G1548" s="119" t="str">
        <f t="shared" si="148"/>
        <v/>
      </c>
      <c r="H1548" s="119" t="str">
        <f t="shared" si="149"/>
        <v/>
      </c>
      <c r="I1548" s="122" t="str">
        <f t="shared" si="150"/>
        <v/>
      </c>
    </row>
    <row r="1549" spans="2:9" ht="15.75" x14ac:dyDescent="0.25">
      <c r="B1549" s="117" t="str">
        <f t="shared" si="145"/>
        <v/>
      </c>
      <c r="C1549" s="118" t="str">
        <f t="shared" si="146"/>
        <v/>
      </c>
      <c r="D1549" s="119" t="str">
        <f t="shared" si="147"/>
        <v/>
      </c>
      <c r="E1549" s="120">
        <f>IFERROR(IF(I1548-D1549&lt;$E$13,0,IF(B1549=$E$15,$E$13,IF(B1549&lt;$E$15,0,IF(MOD(B1549-$E$15,$E$19)=0,$E$13,0)))),0)</f>
        <v>0</v>
      </c>
      <c r="F1549" s="121"/>
      <c r="G1549" s="119" t="str">
        <f t="shared" si="148"/>
        <v/>
      </c>
      <c r="H1549" s="119" t="str">
        <f t="shared" si="149"/>
        <v/>
      </c>
      <c r="I1549" s="122" t="str">
        <f t="shared" si="150"/>
        <v/>
      </c>
    </row>
    <row r="1550" spans="2:9" ht="15.75" x14ac:dyDescent="0.25">
      <c r="B1550" s="117" t="str">
        <f t="shared" si="145"/>
        <v/>
      </c>
      <c r="C1550" s="118" t="str">
        <f t="shared" si="146"/>
        <v/>
      </c>
      <c r="D1550" s="119" t="str">
        <f t="shared" si="147"/>
        <v/>
      </c>
      <c r="E1550" s="120">
        <f>IFERROR(IF(I1549-D1550&lt;$E$13,0,IF(B1550=$E$15,$E$13,IF(B1550&lt;$E$15,0,IF(MOD(B1550-$E$15,$E$19)=0,$E$13,0)))),0)</f>
        <v>0</v>
      </c>
      <c r="F1550" s="121"/>
      <c r="G1550" s="119" t="str">
        <f t="shared" si="148"/>
        <v/>
      </c>
      <c r="H1550" s="119" t="str">
        <f t="shared" si="149"/>
        <v/>
      </c>
      <c r="I1550" s="122" t="str">
        <f t="shared" si="150"/>
        <v/>
      </c>
    </row>
    <row r="1551" spans="2:9" ht="15.75" x14ac:dyDescent="0.25">
      <c r="B1551" s="117" t="str">
        <f t="shared" si="145"/>
        <v/>
      </c>
      <c r="C1551" s="118" t="str">
        <f t="shared" si="146"/>
        <v/>
      </c>
      <c r="D1551" s="119" t="str">
        <f t="shared" si="147"/>
        <v/>
      </c>
      <c r="E1551" s="120">
        <f>IFERROR(IF(I1550-D1551&lt;$E$13,0,IF(B1551=$E$15,$E$13,IF(B1551&lt;$E$15,0,IF(MOD(B1551-$E$15,$E$19)=0,$E$13,0)))),0)</f>
        <v>0</v>
      </c>
      <c r="F1551" s="121"/>
      <c r="G1551" s="119" t="str">
        <f t="shared" si="148"/>
        <v/>
      </c>
      <c r="H1551" s="119" t="str">
        <f t="shared" si="149"/>
        <v/>
      </c>
      <c r="I1551" s="122" t="str">
        <f t="shared" si="150"/>
        <v/>
      </c>
    </row>
    <row r="1552" spans="2:9" ht="15.75" x14ac:dyDescent="0.25">
      <c r="B1552" s="117" t="str">
        <f t="shared" si="145"/>
        <v/>
      </c>
      <c r="C1552" s="118" t="str">
        <f t="shared" si="146"/>
        <v/>
      </c>
      <c r="D1552" s="119" t="str">
        <f t="shared" si="147"/>
        <v/>
      </c>
      <c r="E1552" s="120">
        <f>IFERROR(IF(I1551-D1552&lt;$E$13,0,IF(B1552=$E$15,$E$13,IF(B1552&lt;$E$15,0,IF(MOD(B1552-$E$15,$E$19)=0,$E$13,0)))),0)</f>
        <v>0</v>
      </c>
      <c r="F1552" s="121"/>
      <c r="G1552" s="119" t="str">
        <f t="shared" si="148"/>
        <v/>
      </c>
      <c r="H1552" s="119" t="str">
        <f t="shared" si="149"/>
        <v/>
      </c>
      <c r="I1552" s="122" t="str">
        <f t="shared" si="150"/>
        <v/>
      </c>
    </row>
    <row r="1553" spans="2:9" ht="15.75" x14ac:dyDescent="0.25">
      <c r="B1553" s="117" t="str">
        <f t="shared" si="145"/>
        <v/>
      </c>
      <c r="C1553" s="118" t="str">
        <f t="shared" si="146"/>
        <v/>
      </c>
      <c r="D1553" s="119" t="str">
        <f t="shared" si="147"/>
        <v/>
      </c>
      <c r="E1553" s="120">
        <f>IFERROR(IF(I1552-D1553&lt;$E$13,0,IF(B1553=$E$15,$E$13,IF(B1553&lt;$E$15,0,IF(MOD(B1553-$E$15,$E$19)=0,$E$13,0)))),0)</f>
        <v>0</v>
      </c>
      <c r="F1553" s="121"/>
      <c r="G1553" s="119" t="str">
        <f t="shared" si="148"/>
        <v/>
      </c>
      <c r="H1553" s="119" t="str">
        <f t="shared" si="149"/>
        <v/>
      </c>
      <c r="I1553" s="122" t="str">
        <f t="shared" si="150"/>
        <v/>
      </c>
    </row>
    <row r="1554" spans="2:9" ht="15.75" x14ac:dyDescent="0.25">
      <c r="B1554" s="117" t="str">
        <f t="shared" si="145"/>
        <v/>
      </c>
      <c r="C1554" s="118" t="str">
        <f t="shared" si="146"/>
        <v/>
      </c>
      <c r="D1554" s="119" t="str">
        <f t="shared" si="147"/>
        <v/>
      </c>
      <c r="E1554" s="120">
        <f>IFERROR(IF(I1553-D1554&lt;$E$13,0,IF(B1554=$E$15,$E$13,IF(B1554&lt;$E$15,0,IF(MOD(B1554-$E$15,$E$19)=0,$E$13,0)))),0)</f>
        <v>0</v>
      </c>
      <c r="F1554" s="121"/>
      <c r="G1554" s="119" t="str">
        <f t="shared" si="148"/>
        <v/>
      </c>
      <c r="H1554" s="119" t="str">
        <f t="shared" si="149"/>
        <v/>
      </c>
      <c r="I1554" s="122" t="str">
        <f t="shared" si="150"/>
        <v/>
      </c>
    </row>
    <row r="1555" spans="2:9" ht="15.75" x14ac:dyDescent="0.25">
      <c r="B1555" s="117" t="str">
        <f t="shared" si="145"/>
        <v/>
      </c>
      <c r="C1555" s="118" t="str">
        <f t="shared" si="146"/>
        <v/>
      </c>
      <c r="D1555" s="119" t="str">
        <f t="shared" si="147"/>
        <v/>
      </c>
      <c r="E1555" s="120">
        <f>IFERROR(IF(I1554-D1555&lt;$E$13,0,IF(B1555=$E$15,$E$13,IF(B1555&lt;$E$15,0,IF(MOD(B1555-$E$15,$E$19)=0,$E$13,0)))),0)</f>
        <v>0</v>
      </c>
      <c r="F1555" s="121"/>
      <c r="G1555" s="119" t="str">
        <f t="shared" si="148"/>
        <v/>
      </c>
      <c r="H1555" s="119" t="str">
        <f t="shared" si="149"/>
        <v/>
      </c>
      <c r="I1555" s="122" t="str">
        <f t="shared" si="150"/>
        <v/>
      </c>
    </row>
    <row r="1556" spans="2:9" ht="15.75" x14ac:dyDescent="0.25">
      <c r="B1556" s="117" t="str">
        <f t="shared" si="145"/>
        <v/>
      </c>
      <c r="C1556" s="118" t="str">
        <f t="shared" si="146"/>
        <v/>
      </c>
      <c r="D1556" s="119" t="str">
        <f t="shared" si="147"/>
        <v/>
      </c>
      <c r="E1556" s="120">
        <f>IFERROR(IF(I1555-D1556&lt;$E$13,0,IF(B1556=$E$15,$E$13,IF(B1556&lt;$E$15,0,IF(MOD(B1556-$E$15,$E$19)=0,$E$13,0)))),0)</f>
        <v>0</v>
      </c>
      <c r="F1556" s="121"/>
      <c r="G1556" s="119" t="str">
        <f t="shared" si="148"/>
        <v/>
      </c>
      <c r="H1556" s="119" t="str">
        <f t="shared" si="149"/>
        <v/>
      </c>
      <c r="I1556" s="122" t="str">
        <f t="shared" si="150"/>
        <v/>
      </c>
    </row>
    <row r="1557" spans="2:9" ht="15.75" x14ac:dyDescent="0.25">
      <c r="B1557" s="117" t="str">
        <f t="shared" si="145"/>
        <v/>
      </c>
      <c r="C1557" s="118" t="str">
        <f t="shared" si="146"/>
        <v/>
      </c>
      <c r="D1557" s="119" t="str">
        <f t="shared" si="147"/>
        <v/>
      </c>
      <c r="E1557" s="120">
        <f>IFERROR(IF(I1556-D1557&lt;$E$13,0,IF(B1557=$E$15,$E$13,IF(B1557&lt;$E$15,0,IF(MOD(B1557-$E$15,$E$19)=0,$E$13,0)))),0)</f>
        <v>0</v>
      </c>
      <c r="F1557" s="121"/>
      <c r="G1557" s="119" t="str">
        <f t="shared" si="148"/>
        <v/>
      </c>
      <c r="H1557" s="119" t="str">
        <f t="shared" si="149"/>
        <v/>
      </c>
      <c r="I1557" s="122" t="str">
        <f t="shared" si="150"/>
        <v/>
      </c>
    </row>
    <row r="1558" spans="2:9" ht="15.75" x14ac:dyDescent="0.25">
      <c r="B1558" s="117" t="str">
        <f t="shared" si="145"/>
        <v/>
      </c>
      <c r="C1558" s="118" t="str">
        <f t="shared" si="146"/>
        <v/>
      </c>
      <c r="D1558" s="119" t="str">
        <f t="shared" si="147"/>
        <v/>
      </c>
      <c r="E1558" s="120">
        <f>IFERROR(IF(I1557-D1558&lt;$E$13,0,IF(B1558=$E$15,$E$13,IF(B1558&lt;$E$15,0,IF(MOD(B1558-$E$15,$E$19)=0,$E$13,0)))),0)</f>
        <v>0</v>
      </c>
      <c r="F1558" s="121"/>
      <c r="G1558" s="119" t="str">
        <f t="shared" si="148"/>
        <v/>
      </c>
      <c r="H1558" s="119" t="str">
        <f t="shared" si="149"/>
        <v/>
      </c>
      <c r="I1558" s="122" t="str">
        <f t="shared" si="150"/>
        <v/>
      </c>
    </row>
    <row r="1559" spans="2:9" ht="15.75" x14ac:dyDescent="0.25">
      <c r="B1559" s="117" t="str">
        <f t="shared" si="145"/>
        <v/>
      </c>
      <c r="C1559" s="118" t="str">
        <f t="shared" si="146"/>
        <v/>
      </c>
      <c r="D1559" s="119" t="str">
        <f t="shared" si="147"/>
        <v/>
      </c>
      <c r="E1559" s="120">
        <f>IFERROR(IF(I1558-D1559&lt;$E$13,0,IF(B1559=$E$15,$E$13,IF(B1559&lt;$E$15,0,IF(MOD(B1559-$E$15,$E$19)=0,$E$13,0)))),0)</f>
        <v>0</v>
      </c>
      <c r="F1559" s="121"/>
      <c r="G1559" s="119" t="str">
        <f t="shared" si="148"/>
        <v/>
      </c>
      <c r="H1559" s="119" t="str">
        <f t="shared" si="149"/>
        <v/>
      </c>
      <c r="I1559" s="122" t="str">
        <f t="shared" si="150"/>
        <v/>
      </c>
    </row>
    <row r="1560" spans="2:9" ht="15.75" x14ac:dyDescent="0.25">
      <c r="B1560" s="117" t="str">
        <f t="shared" si="145"/>
        <v/>
      </c>
      <c r="C1560" s="118" t="str">
        <f t="shared" si="146"/>
        <v/>
      </c>
      <c r="D1560" s="119" t="str">
        <f t="shared" si="147"/>
        <v/>
      </c>
      <c r="E1560" s="120">
        <f>IFERROR(IF(I1559-D1560&lt;$E$13,0,IF(B1560=$E$15,$E$13,IF(B1560&lt;$E$15,0,IF(MOD(B1560-$E$15,$E$19)=0,$E$13,0)))),0)</f>
        <v>0</v>
      </c>
      <c r="F1560" s="121"/>
      <c r="G1560" s="119" t="str">
        <f t="shared" si="148"/>
        <v/>
      </c>
      <c r="H1560" s="119" t="str">
        <f t="shared" si="149"/>
        <v/>
      </c>
      <c r="I1560" s="122" t="str">
        <f t="shared" si="150"/>
        <v/>
      </c>
    </row>
    <row r="1561" spans="2:9" ht="15.75" x14ac:dyDescent="0.25">
      <c r="B1561" s="117" t="str">
        <f t="shared" si="145"/>
        <v/>
      </c>
      <c r="C1561" s="118" t="str">
        <f t="shared" si="146"/>
        <v/>
      </c>
      <c r="D1561" s="119" t="str">
        <f t="shared" si="147"/>
        <v/>
      </c>
      <c r="E1561" s="120">
        <f>IFERROR(IF(I1560-D1561&lt;$E$13,0,IF(B1561=$E$15,$E$13,IF(B1561&lt;$E$15,0,IF(MOD(B1561-$E$15,$E$19)=0,$E$13,0)))),0)</f>
        <v>0</v>
      </c>
      <c r="F1561" s="121"/>
      <c r="G1561" s="119" t="str">
        <f t="shared" si="148"/>
        <v/>
      </c>
      <c r="H1561" s="119" t="str">
        <f t="shared" si="149"/>
        <v/>
      </c>
      <c r="I1561" s="122" t="str">
        <f t="shared" si="150"/>
        <v/>
      </c>
    </row>
    <row r="1562" spans="2:9" ht="15.75" x14ac:dyDescent="0.25">
      <c r="B1562" s="117" t="str">
        <f t="shared" si="145"/>
        <v/>
      </c>
      <c r="C1562" s="118" t="str">
        <f t="shared" si="146"/>
        <v/>
      </c>
      <c r="D1562" s="119" t="str">
        <f t="shared" si="147"/>
        <v/>
      </c>
      <c r="E1562" s="120">
        <f>IFERROR(IF(I1561-D1562&lt;$E$13,0,IF(B1562=$E$15,$E$13,IF(B1562&lt;$E$15,0,IF(MOD(B1562-$E$15,$E$19)=0,$E$13,0)))),0)</f>
        <v>0</v>
      </c>
      <c r="F1562" s="121"/>
      <c r="G1562" s="119" t="str">
        <f t="shared" si="148"/>
        <v/>
      </c>
      <c r="H1562" s="119" t="str">
        <f t="shared" si="149"/>
        <v/>
      </c>
      <c r="I1562" s="122" t="str">
        <f t="shared" si="150"/>
        <v/>
      </c>
    </row>
    <row r="1563" spans="2:9" ht="15.75" x14ac:dyDescent="0.25">
      <c r="B1563" s="117" t="str">
        <f t="shared" si="145"/>
        <v/>
      </c>
      <c r="C1563" s="118" t="str">
        <f t="shared" si="146"/>
        <v/>
      </c>
      <c r="D1563" s="119" t="str">
        <f t="shared" si="147"/>
        <v/>
      </c>
      <c r="E1563" s="120">
        <f>IFERROR(IF(I1562-D1563&lt;$E$13,0,IF(B1563=$E$15,$E$13,IF(B1563&lt;$E$15,0,IF(MOD(B1563-$E$15,$E$19)=0,$E$13,0)))),0)</f>
        <v>0</v>
      </c>
      <c r="F1563" s="121"/>
      <c r="G1563" s="119" t="str">
        <f t="shared" si="148"/>
        <v/>
      </c>
      <c r="H1563" s="119" t="str">
        <f t="shared" si="149"/>
        <v/>
      </c>
      <c r="I1563" s="122" t="str">
        <f t="shared" si="150"/>
        <v/>
      </c>
    </row>
    <row r="1564" spans="2:9" ht="15.75" x14ac:dyDescent="0.25">
      <c r="B1564" s="117" t="str">
        <f t="shared" si="145"/>
        <v/>
      </c>
      <c r="C1564" s="118" t="str">
        <f t="shared" si="146"/>
        <v/>
      </c>
      <c r="D1564" s="119" t="str">
        <f t="shared" si="147"/>
        <v/>
      </c>
      <c r="E1564" s="120">
        <f>IFERROR(IF(I1563-D1564&lt;$E$13,0,IF(B1564=$E$15,$E$13,IF(B1564&lt;$E$15,0,IF(MOD(B1564-$E$15,$E$19)=0,$E$13,0)))),0)</f>
        <v>0</v>
      </c>
      <c r="F1564" s="121"/>
      <c r="G1564" s="119" t="str">
        <f t="shared" si="148"/>
        <v/>
      </c>
      <c r="H1564" s="119" t="str">
        <f t="shared" si="149"/>
        <v/>
      </c>
      <c r="I1564" s="122" t="str">
        <f t="shared" si="150"/>
        <v/>
      </c>
    </row>
    <row r="1565" spans="2:9" ht="15.75" x14ac:dyDescent="0.25">
      <c r="B1565" s="117" t="str">
        <f t="shared" si="145"/>
        <v/>
      </c>
      <c r="C1565" s="118" t="str">
        <f t="shared" si="146"/>
        <v/>
      </c>
      <c r="D1565" s="119" t="str">
        <f t="shared" si="147"/>
        <v/>
      </c>
      <c r="E1565" s="120">
        <f>IFERROR(IF(I1564-D1565&lt;$E$13,0,IF(B1565=$E$15,$E$13,IF(B1565&lt;$E$15,0,IF(MOD(B1565-$E$15,$E$19)=0,$E$13,0)))),0)</f>
        <v>0</v>
      </c>
      <c r="F1565" s="121"/>
      <c r="G1565" s="119" t="str">
        <f t="shared" si="148"/>
        <v/>
      </c>
      <c r="H1565" s="119" t="str">
        <f t="shared" si="149"/>
        <v/>
      </c>
      <c r="I1565" s="122" t="str">
        <f t="shared" si="150"/>
        <v/>
      </c>
    </row>
    <row r="1566" spans="2:9" ht="15.75" x14ac:dyDescent="0.25">
      <c r="B1566" s="117" t="str">
        <f t="shared" si="145"/>
        <v/>
      </c>
      <c r="C1566" s="118" t="str">
        <f t="shared" si="146"/>
        <v/>
      </c>
      <c r="D1566" s="119" t="str">
        <f t="shared" si="147"/>
        <v/>
      </c>
      <c r="E1566" s="120">
        <f>IFERROR(IF(I1565-D1566&lt;$E$13,0,IF(B1566=$E$15,$E$13,IF(B1566&lt;$E$15,0,IF(MOD(B1566-$E$15,$E$19)=0,$E$13,0)))),0)</f>
        <v>0</v>
      </c>
      <c r="F1566" s="121"/>
      <c r="G1566" s="119" t="str">
        <f t="shared" si="148"/>
        <v/>
      </c>
      <c r="H1566" s="119" t="str">
        <f t="shared" si="149"/>
        <v/>
      </c>
      <c r="I1566" s="122" t="str">
        <f t="shared" si="150"/>
        <v/>
      </c>
    </row>
    <row r="1567" spans="2:9" ht="15.75" x14ac:dyDescent="0.25">
      <c r="B1567" s="117" t="str">
        <f t="shared" si="145"/>
        <v/>
      </c>
      <c r="C1567" s="118" t="str">
        <f t="shared" si="146"/>
        <v/>
      </c>
      <c r="D1567" s="119" t="str">
        <f t="shared" si="147"/>
        <v/>
      </c>
      <c r="E1567" s="120">
        <f>IFERROR(IF(I1566-D1567&lt;$E$13,0,IF(B1567=$E$15,$E$13,IF(B1567&lt;$E$15,0,IF(MOD(B1567-$E$15,$E$19)=0,$E$13,0)))),0)</f>
        <v>0</v>
      </c>
      <c r="F1567" s="121"/>
      <c r="G1567" s="119" t="str">
        <f t="shared" si="148"/>
        <v/>
      </c>
      <c r="H1567" s="119" t="str">
        <f t="shared" si="149"/>
        <v/>
      </c>
      <c r="I1567" s="122" t="str">
        <f t="shared" si="150"/>
        <v/>
      </c>
    </row>
    <row r="1568" spans="2:9" ht="15.75" x14ac:dyDescent="0.25">
      <c r="B1568" s="117" t="str">
        <f t="shared" si="145"/>
        <v/>
      </c>
      <c r="C1568" s="118" t="str">
        <f t="shared" si="146"/>
        <v/>
      </c>
      <c r="D1568" s="119" t="str">
        <f t="shared" si="147"/>
        <v/>
      </c>
      <c r="E1568" s="120">
        <f>IFERROR(IF(I1567-D1568&lt;$E$13,0,IF(B1568=$E$15,$E$13,IF(B1568&lt;$E$15,0,IF(MOD(B1568-$E$15,$E$19)=0,$E$13,0)))),0)</f>
        <v>0</v>
      </c>
      <c r="F1568" s="121"/>
      <c r="G1568" s="119" t="str">
        <f t="shared" si="148"/>
        <v/>
      </c>
      <c r="H1568" s="119" t="str">
        <f t="shared" si="149"/>
        <v/>
      </c>
      <c r="I1568" s="122" t="str">
        <f t="shared" si="150"/>
        <v/>
      </c>
    </row>
    <row r="1569" spans="2:9" ht="15.75" x14ac:dyDescent="0.25">
      <c r="B1569" s="117" t="str">
        <f t="shared" si="145"/>
        <v/>
      </c>
      <c r="C1569" s="118" t="str">
        <f t="shared" si="146"/>
        <v/>
      </c>
      <c r="D1569" s="119" t="str">
        <f t="shared" si="147"/>
        <v/>
      </c>
      <c r="E1569" s="120">
        <f>IFERROR(IF(I1568-D1569&lt;$E$13,0,IF(B1569=$E$15,$E$13,IF(B1569&lt;$E$15,0,IF(MOD(B1569-$E$15,$E$19)=0,$E$13,0)))),0)</f>
        <v>0</v>
      </c>
      <c r="F1569" s="121"/>
      <c r="G1569" s="119" t="str">
        <f t="shared" si="148"/>
        <v/>
      </c>
      <c r="H1569" s="119" t="str">
        <f t="shared" si="149"/>
        <v/>
      </c>
      <c r="I1569" s="122" t="str">
        <f t="shared" si="150"/>
        <v/>
      </c>
    </row>
    <row r="1570" spans="2:9" ht="15.75" x14ac:dyDescent="0.25">
      <c r="B1570" s="117" t="str">
        <f t="shared" si="145"/>
        <v/>
      </c>
      <c r="C1570" s="118" t="str">
        <f t="shared" si="146"/>
        <v/>
      </c>
      <c r="D1570" s="119" t="str">
        <f t="shared" si="147"/>
        <v/>
      </c>
      <c r="E1570" s="120">
        <f>IFERROR(IF(I1569-D1570&lt;$E$13,0,IF(B1570=$E$15,$E$13,IF(B1570&lt;$E$15,0,IF(MOD(B1570-$E$15,$E$19)=0,$E$13,0)))),0)</f>
        <v>0</v>
      </c>
      <c r="F1570" s="121"/>
      <c r="G1570" s="119" t="str">
        <f t="shared" si="148"/>
        <v/>
      </c>
      <c r="H1570" s="119" t="str">
        <f t="shared" si="149"/>
        <v/>
      </c>
      <c r="I1570" s="122" t="str">
        <f t="shared" si="150"/>
        <v/>
      </c>
    </row>
    <row r="1571" spans="2:9" ht="15.75" x14ac:dyDescent="0.25">
      <c r="B1571" s="117" t="str">
        <f t="shared" si="145"/>
        <v/>
      </c>
      <c r="C1571" s="118" t="str">
        <f t="shared" si="146"/>
        <v/>
      </c>
      <c r="D1571" s="119" t="str">
        <f t="shared" si="147"/>
        <v/>
      </c>
      <c r="E1571" s="120">
        <f>IFERROR(IF(I1570-D1571&lt;$E$13,0,IF(B1571=$E$15,$E$13,IF(B1571&lt;$E$15,0,IF(MOD(B1571-$E$15,$E$19)=0,$E$13,0)))),0)</f>
        <v>0</v>
      </c>
      <c r="F1571" s="121"/>
      <c r="G1571" s="119" t="str">
        <f t="shared" si="148"/>
        <v/>
      </c>
      <c r="H1571" s="119" t="str">
        <f t="shared" si="149"/>
        <v/>
      </c>
      <c r="I1571" s="122" t="str">
        <f t="shared" si="150"/>
        <v/>
      </c>
    </row>
    <row r="1572" spans="2:9" ht="15.75" x14ac:dyDescent="0.25">
      <c r="B1572" s="117" t="str">
        <f t="shared" si="145"/>
        <v/>
      </c>
      <c r="C1572" s="118" t="str">
        <f t="shared" si="146"/>
        <v/>
      </c>
      <c r="D1572" s="119" t="str">
        <f t="shared" si="147"/>
        <v/>
      </c>
      <c r="E1572" s="120">
        <f>IFERROR(IF(I1571-D1572&lt;$E$13,0,IF(B1572=$E$15,$E$13,IF(B1572&lt;$E$15,0,IF(MOD(B1572-$E$15,$E$19)=0,$E$13,0)))),0)</f>
        <v>0</v>
      </c>
      <c r="F1572" s="121"/>
      <c r="G1572" s="119" t="str">
        <f t="shared" si="148"/>
        <v/>
      </c>
      <c r="H1572" s="119" t="str">
        <f t="shared" si="149"/>
        <v/>
      </c>
      <c r="I1572" s="122" t="str">
        <f t="shared" si="150"/>
        <v/>
      </c>
    </row>
    <row r="1573" spans="2:9" ht="15.75" x14ac:dyDescent="0.25">
      <c r="B1573" s="117" t="str">
        <f t="shared" si="145"/>
        <v/>
      </c>
      <c r="C1573" s="118" t="str">
        <f t="shared" si="146"/>
        <v/>
      </c>
      <c r="D1573" s="119" t="str">
        <f t="shared" si="147"/>
        <v/>
      </c>
      <c r="E1573" s="120">
        <f>IFERROR(IF(I1572-D1573&lt;$E$13,0,IF(B1573=$E$15,$E$13,IF(B1573&lt;$E$15,0,IF(MOD(B1573-$E$15,$E$19)=0,$E$13,0)))),0)</f>
        <v>0</v>
      </c>
      <c r="F1573" s="121"/>
      <c r="G1573" s="119" t="str">
        <f t="shared" si="148"/>
        <v/>
      </c>
      <c r="H1573" s="119" t="str">
        <f t="shared" si="149"/>
        <v/>
      </c>
      <c r="I1573" s="122" t="str">
        <f t="shared" si="150"/>
        <v/>
      </c>
    </row>
    <row r="1574" spans="2:9" ht="15.75" x14ac:dyDescent="0.25">
      <c r="B1574" s="117" t="str">
        <f t="shared" si="145"/>
        <v/>
      </c>
      <c r="C1574" s="118" t="str">
        <f t="shared" si="146"/>
        <v/>
      </c>
      <c r="D1574" s="119" t="str">
        <f t="shared" si="147"/>
        <v/>
      </c>
      <c r="E1574" s="120">
        <f>IFERROR(IF(I1573-D1574&lt;$E$13,0,IF(B1574=$E$15,$E$13,IF(B1574&lt;$E$15,0,IF(MOD(B1574-$E$15,$E$19)=0,$E$13,0)))),0)</f>
        <v>0</v>
      </c>
      <c r="F1574" s="121"/>
      <c r="G1574" s="119" t="str">
        <f t="shared" si="148"/>
        <v/>
      </c>
      <c r="H1574" s="119" t="str">
        <f t="shared" si="149"/>
        <v/>
      </c>
      <c r="I1574" s="122" t="str">
        <f t="shared" si="150"/>
        <v/>
      </c>
    </row>
    <row r="1575" spans="2:9" ht="15.75" x14ac:dyDescent="0.25">
      <c r="B1575" s="117" t="str">
        <f t="shared" si="145"/>
        <v/>
      </c>
      <c r="C1575" s="118" t="str">
        <f t="shared" si="146"/>
        <v/>
      </c>
      <c r="D1575" s="119" t="str">
        <f t="shared" si="147"/>
        <v/>
      </c>
      <c r="E1575" s="120">
        <f>IFERROR(IF(I1574-D1575&lt;$E$13,0,IF(B1575=$E$15,$E$13,IF(B1575&lt;$E$15,0,IF(MOD(B1575-$E$15,$E$19)=0,$E$13,0)))),0)</f>
        <v>0</v>
      </c>
      <c r="F1575" s="121"/>
      <c r="G1575" s="119" t="str">
        <f t="shared" si="148"/>
        <v/>
      </c>
      <c r="H1575" s="119" t="str">
        <f t="shared" si="149"/>
        <v/>
      </c>
      <c r="I1575" s="122" t="str">
        <f t="shared" si="150"/>
        <v/>
      </c>
    </row>
    <row r="1576" spans="2:9" ht="15.75" x14ac:dyDescent="0.25">
      <c r="B1576" s="117" t="str">
        <f t="shared" si="145"/>
        <v/>
      </c>
      <c r="C1576" s="118" t="str">
        <f t="shared" si="146"/>
        <v/>
      </c>
      <c r="D1576" s="119" t="str">
        <f t="shared" si="147"/>
        <v/>
      </c>
      <c r="E1576" s="120">
        <f>IFERROR(IF(I1575-D1576&lt;$E$13,0,IF(B1576=$E$15,$E$13,IF(B1576&lt;$E$15,0,IF(MOD(B1576-$E$15,$E$19)=0,$E$13,0)))),0)</f>
        <v>0</v>
      </c>
      <c r="F1576" s="121"/>
      <c r="G1576" s="119" t="str">
        <f t="shared" si="148"/>
        <v/>
      </c>
      <c r="H1576" s="119" t="str">
        <f t="shared" si="149"/>
        <v/>
      </c>
      <c r="I1576" s="122" t="str">
        <f t="shared" si="150"/>
        <v/>
      </c>
    </row>
    <row r="1577" spans="2:9" ht="15.75" x14ac:dyDescent="0.25">
      <c r="B1577" s="117" t="str">
        <f t="shared" si="145"/>
        <v/>
      </c>
      <c r="C1577" s="118" t="str">
        <f t="shared" si="146"/>
        <v/>
      </c>
      <c r="D1577" s="119" t="str">
        <f t="shared" si="147"/>
        <v/>
      </c>
      <c r="E1577" s="120">
        <f>IFERROR(IF(I1576-D1577&lt;$E$13,0,IF(B1577=$E$15,$E$13,IF(B1577&lt;$E$15,0,IF(MOD(B1577-$E$15,$E$19)=0,$E$13,0)))),0)</f>
        <v>0</v>
      </c>
      <c r="F1577" s="121"/>
      <c r="G1577" s="119" t="str">
        <f t="shared" si="148"/>
        <v/>
      </c>
      <c r="H1577" s="119" t="str">
        <f t="shared" si="149"/>
        <v/>
      </c>
      <c r="I1577" s="122" t="str">
        <f t="shared" si="150"/>
        <v/>
      </c>
    </row>
    <row r="1578" spans="2:9" ht="15.75" x14ac:dyDescent="0.25">
      <c r="B1578" s="117" t="str">
        <f t="shared" ref="B1578:B1634" si="151">IFERROR(IF(I1577&lt;=0,"",B1577+1),"")</f>
        <v/>
      </c>
      <c r="C1578" s="118" t="str">
        <f t="shared" ref="C1578:C1634" si="152">IF(B1578="","",IF(OR(payment_frequency="Weekly",payment_frequency="Bi-weekly",payment_frequency="Semi-monthly"),first_payment_date+B1578*VLOOKUP(payment_frequency,periodic_table,2,0),EDATE(first_payment_date,B1578*VLOOKUP(payment_frequency,periodic_table,2,0))))</f>
        <v/>
      </c>
      <c r="D1578" s="119" t="str">
        <f t="shared" ref="D1578:D1634" si="153">IF(B1578="","",IF(I1577&lt;payment,I1577*(1+rate),payment))</f>
        <v/>
      </c>
      <c r="E1578" s="120">
        <f>IFERROR(IF(I1577-D1578&lt;$E$13,0,IF(B1578=$E$15,$E$13,IF(B1578&lt;$E$15,0,IF(MOD(B1578-$E$15,$E$19)=0,$E$13,0)))),0)</f>
        <v>0</v>
      </c>
      <c r="F1578" s="121"/>
      <c r="G1578" s="119" t="str">
        <f t="shared" ref="G1578:G1634" si="154">IF(AND(payment_type=1,B1578=1),0,IF(B1578="","",I1577*rate))</f>
        <v/>
      </c>
      <c r="H1578" s="119" t="str">
        <f t="shared" ref="H1578:H1634" si="155">IF(B1578="","",D1578-G1578+E1578+F1578)</f>
        <v/>
      </c>
      <c r="I1578" s="122" t="str">
        <f t="shared" ref="I1578:I1634" si="156">IFERROR(IF(H1578&lt;=0,"",I1577-H1578),"")</f>
        <v/>
      </c>
    </row>
    <row r="1579" spans="2:9" ht="15.75" x14ac:dyDescent="0.25">
      <c r="B1579" s="117" t="str">
        <f t="shared" si="151"/>
        <v/>
      </c>
      <c r="C1579" s="118" t="str">
        <f t="shared" si="152"/>
        <v/>
      </c>
      <c r="D1579" s="119" t="str">
        <f t="shared" si="153"/>
        <v/>
      </c>
      <c r="E1579" s="120">
        <f>IFERROR(IF(I1578-D1579&lt;$E$13,0,IF(B1579=$E$15,$E$13,IF(B1579&lt;$E$15,0,IF(MOD(B1579-$E$15,$E$19)=0,$E$13,0)))),0)</f>
        <v>0</v>
      </c>
      <c r="F1579" s="121"/>
      <c r="G1579" s="119" t="str">
        <f t="shared" si="154"/>
        <v/>
      </c>
      <c r="H1579" s="119" t="str">
        <f t="shared" si="155"/>
        <v/>
      </c>
      <c r="I1579" s="122" t="str">
        <f t="shared" si="156"/>
        <v/>
      </c>
    </row>
    <row r="1580" spans="2:9" ht="15.75" x14ac:dyDescent="0.25">
      <c r="B1580" s="117" t="str">
        <f t="shared" si="151"/>
        <v/>
      </c>
      <c r="C1580" s="118" t="str">
        <f t="shared" si="152"/>
        <v/>
      </c>
      <c r="D1580" s="119" t="str">
        <f t="shared" si="153"/>
        <v/>
      </c>
      <c r="E1580" s="120">
        <f>IFERROR(IF(I1579-D1580&lt;$E$13,0,IF(B1580=$E$15,$E$13,IF(B1580&lt;$E$15,0,IF(MOD(B1580-$E$15,$E$19)=0,$E$13,0)))),0)</f>
        <v>0</v>
      </c>
      <c r="F1580" s="121"/>
      <c r="G1580" s="119" t="str">
        <f t="shared" si="154"/>
        <v/>
      </c>
      <c r="H1580" s="119" t="str">
        <f t="shared" si="155"/>
        <v/>
      </c>
      <c r="I1580" s="122" t="str">
        <f t="shared" si="156"/>
        <v/>
      </c>
    </row>
    <row r="1581" spans="2:9" ht="15.75" x14ac:dyDescent="0.25">
      <c r="B1581" s="117" t="str">
        <f t="shared" si="151"/>
        <v/>
      </c>
      <c r="C1581" s="118" t="str">
        <f t="shared" si="152"/>
        <v/>
      </c>
      <c r="D1581" s="119" t="str">
        <f t="shared" si="153"/>
        <v/>
      </c>
      <c r="E1581" s="120">
        <f>IFERROR(IF(I1580-D1581&lt;$E$13,0,IF(B1581=$E$15,$E$13,IF(B1581&lt;$E$15,0,IF(MOD(B1581-$E$15,$E$19)=0,$E$13,0)))),0)</f>
        <v>0</v>
      </c>
      <c r="F1581" s="121"/>
      <c r="G1581" s="119" t="str">
        <f t="shared" si="154"/>
        <v/>
      </c>
      <c r="H1581" s="119" t="str">
        <f t="shared" si="155"/>
        <v/>
      </c>
      <c r="I1581" s="122" t="str">
        <f t="shared" si="156"/>
        <v/>
      </c>
    </row>
    <row r="1582" spans="2:9" ht="15.75" x14ac:dyDescent="0.25">
      <c r="B1582" s="117" t="str">
        <f t="shared" si="151"/>
        <v/>
      </c>
      <c r="C1582" s="118" t="str">
        <f t="shared" si="152"/>
        <v/>
      </c>
      <c r="D1582" s="119" t="str">
        <f t="shared" si="153"/>
        <v/>
      </c>
      <c r="E1582" s="120">
        <f>IFERROR(IF(I1581-D1582&lt;$E$13,0,IF(B1582=$E$15,$E$13,IF(B1582&lt;$E$15,0,IF(MOD(B1582-$E$15,$E$19)=0,$E$13,0)))),0)</f>
        <v>0</v>
      </c>
      <c r="F1582" s="121"/>
      <c r="G1582" s="119" t="str">
        <f t="shared" si="154"/>
        <v/>
      </c>
      <c r="H1582" s="119" t="str">
        <f t="shared" si="155"/>
        <v/>
      </c>
      <c r="I1582" s="122" t="str">
        <f t="shared" si="156"/>
        <v/>
      </c>
    </row>
    <row r="1583" spans="2:9" ht="15.75" x14ac:dyDescent="0.25">
      <c r="B1583" s="117" t="str">
        <f t="shared" si="151"/>
        <v/>
      </c>
      <c r="C1583" s="118" t="str">
        <f t="shared" si="152"/>
        <v/>
      </c>
      <c r="D1583" s="119" t="str">
        <f t="shared" si="153"/>
        <v/>
      </c>
      <c r="E1583" s="120">
        <f>IFERROR(IF(I1582-D1583&lt;$E$13,0,IF(B1583=$E$15,$E$13,IF(B1583&lt;$E$15,0,IF(MOD(B1583-$E$15,$E$19)=0,$E$13,0)))),0)</f>
        <v>0</v>
      </c>
      <c r="F1583" s="121"/>
      <c r="G1583" s="119" t="str">
        <f t="shared" si="154"/>
        <v/>
      </c>
      <c r="H1583" s="119" t="str">
        <f t="shared" si="155"/>
        <v/>
      </c>
      <c r="I1583" s="122" t="str">
        <f t="shared" si="156"/>
        <v/>
      </c>
    </row>
    <row r="1584" spans="2:9" ht="15.75" x14ac:dyDescent="0.25">
      <c r="B1584" s="117" t="str">
        <f t="shared" si="151"/>
        <v/>
      </c>
      <c r="C1584" s="118" t="str">
        <f t="shared" si="152"/>
        <v/>
      </c>
      <c r="D1584" s="119" t="str">
        <f t="shared" si="153"/>
        <v/>
      </c>
      <c r="E1584" s="120">
        <f>IFERROR(IF(I1583-D1584&lt;$E$13,0,IF(B1584=$E$15,$E$13,IF(B1584&lt;$E$15,0,IF(MOD(B1584-$E$15,$E$19)=0,$E$13,0)))),0)</f>
        <v>0</v>
      </c>
      <c r="F1584" s="121"/>
      <c r="G1584" s="119" t="str">
        <f t="shared" si="154"/>
        <v/>
      </c>
      <c r="H1584" s="119" t="str">
        <f t="shared" si="155"/>
        <v/>
      </c>
      <c r="I1584" s="122" t="str">
        <f t="shared" si="156"/>
        <v/>
      </c>
    </row>
    <row r="1585" spans="2:9" ht="15.75" x14ac:dyDescent="0.25">
      <c r="B1585" s="117" t="str">
        <f t="shared" si="151"/>
        <v/>
      </c>
      <c r="C1585" s="118" t="str">
        <f t="shared" si="152"/>
        <v/>
      </c>
      <c r="D1585" s="119" t="str">
        <f t="shared" si="153"/>
        <v/>
      </c>
      <c r="E1585" s="120">
        <f>IFERROR(IF(I1584-D1585&lt;$E$13,0,IF(B1585=$E$15,$E$13,IF(B1585&lt;$E$15,0,IF(MOD(B1585-$E$15,$E$19)=0,$E$13,0)))),0)</f>
        <v>0</v>
      </c>
      <c r="F1585" s="121"/>
      <c r="G1585" s="119" t="str">
        <f t="shared" si="154"/>
        <v/>
      </c>
      <c r="H1585" s="119" t="str">
        <f t="shared" si="155"/>
        <v/>
      </c>
      <c r="I1585" s="122" t="str">
        <f t="shared" si="156"/>
        <v/>
      </c>
    </row>
    <row r="1586" spans="2:9" ht="15.75" x14ac:dyDescent="0.25">
      <c r="B1586" s="117" t="str">
        <f t="shared" si="151"/>
        <v/>
      </c>
      <c r="C1586" s="118" t="str">
        <f t="shared" si="152"/>
        <v/>
      </c>
      <c r="D1586" s="119" t="str">
        <f t="shared" si="153"/>
        <v/>
      </c>
      <c r="E1586" s="120">
        <f>IFERROR(IF(I1585-D1586&lt;$E$13,0,IF(B1586=$E$15,$E$13,IF(B1586&lt;$E$15,0,IF(MOD(B1586-$E$15,$E$19)=0,$E$13,0)))),0)</f>
        <v>0</v>
      </c>
      <c r="F1586" s="121"/>
      <c r="G1586" s="119" t="str">
        <f t="shared" si="154"/>
        <v/>
      </c>
      <c r="H1586" s="119" t="str">
        <f t="shared" si="155"/>
        <v/>
      </c>
      <c r="I1586" s="122" t="str">
        <f t="shared" si="156"/>
        <v/>
      </c>
    </row>
    <row r="1587" spans="2:9" ht="15.75" x14ac:dyDescent="0.25">
      <c r="B1587" s="117" t="str">
        <f t="shared" si="151"/>
        <v/>
      </c>
      <c r="C1587" s="118" t="str">
        <f t="shared" si="152"/>
        <v/>
      </c>
      <c r="D1587" s="119" t="str">
        <f t="shared" si="153"/>
        <v/>
      </c>
      <c r="E1587" s="120">
        <f>IFERROR(IF(I1586-D1587&lt;$E$13,0,IF(B1587=$E$15,$E$13,IF(B1587&lt;$E$15,0,IF(MOD(B1587-$E$15,$E$19)=0,$E$13,0)))),0)</f>
        <v>0</v>
      </c>
      <c r="F1587" s="121"/>
      <c r="G1587" s="119" t="str">
        <f t="shared" si="154"/>
        <v/>
      </c>
      <c r="H1587" s="119" t="str">
        <f t="shared" si="155"/>
        <v/>
      </c>
      <c r="I1587" s="122" t="str">
        <f t="shared" si="156"/>
        <v/>
      </c>
    </row>
    <row r="1588" spans="2:9" ht="15.75" x14ac:dyDescent="0.25">
      <c r="B1588" s="117" t="str">
        <f t="shared" si="151"/>
        <v/>
      </c>
      <c r="C1588" s="118" t="str">
        <f t="shared" si="152"/>
        <v/>
      </c>
      <c r="D1588" s="119" t="str">
        <f t="shared" si="153"/>
        <v/>
      </c>
      <c r="E1588" s="120">
        <f>IFERROR(IF(I1587-D1588&lt;$E$13,0,IF(B1588=$E$15,$E$13,IF(B1588&lt;$E$15,0,IF(MOD(B1588-$E$15,$E$19)=0,$E$13,0)))),0)</f>
        <v>0</v>
      </c>
      <c r="F1588" s="121"/>
      <c r="G1588" s="119" t="str">
        <f t="shared" si="154"/>
        <v/>
      </c>
      <c r="H1588" s="119" t="str">
        <f t="shared" si="155"/>
        <v/>
      </c>
      <c r="I1588" s="122" t="str">
        <f t="shared" si="156"/>
        <v/>
      </c>
    </row>
    <row r="1589" spans="2:9" ht="15.75" x14ac:dyDescent="0.25">
      <c r="B1589" s="117" t="str">
        <f t="shared" si="151"/>
        <v/>
      </c>
      <c r="C1589" s="118" t="str">
        <f t="shared" si="152"/>
        <v/>
      </c>
      <c r="D1589" s="119" t="str">
        <f t="shared" si="153"/>
        <v/>
      </c>
      <c r="E1589" s="120">
        <f>IFERROR(IF(I1588-D1589&lt;$E$13,0,IF(B1589=$E$15,$E$13,IF(B1589&lt;$E$15,0,IF(MOD(B1589-$E$15,$E$19)=0,$E$13,0)))),0)</f>
        <v>0</v>
      </c>
      <c r="F1589" s="121"/>
      <c r="G1589" s="119" t="str">
        <f t="shared" si="154"/>
        <v/>
      </c>
      <c r="H1589" s="119" t="str">
        <f t="shared" si="155"/>
        <v/>
      </c>
      <c r="I1589" s="122" t="str">
        <f t="shared" si="156"/>
        <v/>
      </c>
    </row>
    <row r="1590" spans="2:9" ht="15.75" x14ac:dyDescent="0.25">
      <c r="B1590" s="117" t="str">
        <f t="shared" si="151"/>
        <v/>
      </c>
      <c r="C1590" s="118" t="str">
        <f t="shared" si="152"/>
        <v/>
      </c>
      <c r="D1590" s="119" t="str">
        <f t="shared" si="153"/>
        <v/>
      </c>
      <c r="E1590" s="120">
        <f>IFERROR(IF(I1589-D1590&lt;$E$13,0,IF(B1590=$E$15,$E$13,IF(B1590&lt;$E$15,0,IF(MOD(B1590-$E$15,$E$19)=0,$E$13,0)))),0)</f>
        <v>0</v>
      </c>
      <c r="F1590" s="121"/>
      <c r="G1590" s="119" t="str">
        <f t="shared" si="154"/>
        <v/>
      </c>
      <c r="H1590" s="119" t="str">
        <f t="shared" si="155"/>
        <v/>
      </c>
      <c r="I1590" s="122" t="str">
        <f t="shared" si="156"/>
        <v/>
      </c>
    </row>
    <row r="1591" spans="2:9" ht="15.75" x14ac:dyDescent="0.25">
      <c r="B1591" s="117" t="str">
        <f t="shared" si="151"/>
        <v/>
      </c>
      <c r="C1591" s="118" t="str">
        <f t="shared" si="152"/>
        <v/>
      </c>
      <c r="D1591" s="119" t="str">
        <f t="shared" si="153"/>
        <v/>
      </c>
      <c r="E1591" s="120">
        <f>IFERROR(IF(I1590-D1591&lt;$E$13,0,IF(B1591=$E$15,$E$13,IF(B1591&lt;$E$15,0,IF(MOD(B1591-$E$15,$E$19)=0,$E$13,0)))),0)</f>
        <v>0</v>
      </c>
      <c r="F1591" s="121"/>
      <c r="G1591" s="119" t="str">
        <f t="shared" si="154"/>
        <v/>
      </c>
      <c r="H1591" s="119" t="str">
        <f t="shared" si="155"/>
        <v/>
      </c>
      <c r="I1591" s="122" t="str">
        <f t="shared" si="156"/>
        <v/>
      </c>
    </row>
    <row r="1592" spans="2:9" ht="15.75" x14ac:dyDescent="0.25">
      <c r="B1592" s="117" t="str">
        <f t="shared" si="151"/>
        <v/>
      </c>
      <c r="C1592" s="118" t="str">
        <f t="shared" si="152"/>
        <v/>
      </c>
      <c r="D1592" s="119" t="str">
        <f t="shared" si="153"/>
        <v/>
      </c>
      <c r="E1592" s="120">
        <f>IFERROR(IF(I1591-D1592&lt;$E$13,0,IF(B1592=$E$15,$E$13,IF(B1592&lt;$E$15,0,IF(MOD(B1592-$E$15,$E$19)=0,$E$13,0)))),0)</f>
        <v>0</v>
      </c>
      <c r="F1592" s="121"/>
      <c r="G1592" s="119" t="str">
        <f t="shared" si="154"/>
        <v/>
      </c>
      <c r="H1592" s="119" t="str">
        <f t="shared" si="155"/>
        <v/>
      </c>
      <c r="I1592" s="122" t="str">
        <f t="shared" si="156"/>
        <v/>
      </c>
    </row>
    <row r="1593" spans="2:9" ht="15.75" x14ac:dyDescent="0.25">
      <c r="B1593" s="117" t="str">
        <f t="shared" si="151"/>
        <v/>
      </c>
      <c r="C1593" s="118" t="str">
        <f t="shared" si="152"/>
        <v/>
      </c>
      <c r="D1593" s="119" t="str">
        <f t="shared" si="153"/>
        <v/>
      </c>
      <c r="E1593" s="120">
        <f>IFERROR(IF(I1592-D1593&lt;$E$13,0,IF(B1593=$E$15,$E$13,IF(B1593&lt;$E$15,0,IF(MOD(B1593-$E$15,$E$19)=0,$E$13,0)))),0)</f>
        <v>0</v>
      </c>
      <c r="F1593" s="121"/>
      <c r="G1593" s="119" t="str">
        <f t="shared" si="154"/>
        <v/>
      </c>
      <c r="H1593" s="119" t="str">
        <f t="shared" si="155"/>
        <v/>
      </c>
      <c r="I1593" s="122" t="str">
        <f t="shared" si="156"/>
        <v/>
      </c>
    </row>
    <row r="1594" spans="2:9" ht="15.75" x14ac:dyDescent="0.25">
      <c r="B1594" s="117" t="str">
        <f t="shared" si="151"/>
        <v/>
      </c>
      <c r="C1594" s="118" t="str">
        <f t="shared" si="152"/>
        <v/>
      </c>
      <c r="D1594" s="119" t="str">
        <f t="shared" si="153"/>
        <v/>
      </c>
      <c r="E1594" s="120">
        <f>IFERROR(IF(I1593-D1594&lt;$E$13,0,IF(B1594=$E$15,$E$13,IF(B1594&lt;$E$15,0,IF(MOD(B1594-$E$15,$E$19)=0,$E$13,0)))),0)</f>
        <v>0</v>
      </c>
      <c r="F1594" s="121"/>
      <c r="G1594" s="119" t="str">
        <f t="shared" si="154"/>
        <v/>
      </c>
      <c r="H1594" s="119" t="str">
        <f t="shared" si="155"/>
        <v/>
      </c>
      <c r="I1594" s="122" t="str">
        <f t="shared" si="156"/>
        <v/>
      </c>
    </row>
    <row r="1595" spans="2:9" ht="15.75" x14ac:dyDescent="0.25">
      <c r="B1595" s="117" t="str">
        <f t="shared" si="151"/>
        <v/>
      </c>
      <c r="C1595" s="118" t="str">
        <f t="shared" si="152"/>
        <v/>
      </c>
      <c r="D1595" s="119" t="str">
        <f t="shared" si="153"/>
        <v/>
      </c>
      <c r="E1595" s="120">
        <f>IFERROR(IF(I1594-D1595&lt;$E$13,0,IF(B1595=$E$15,$E$13,IF(B1595&lt;$E$15,0,IF(MOD(B1595-$E$15,$E$19)=0,$E$13,0)))),0)</f>
        <v>0</v>
      </c>
      <c r="F1595" s="121"/>
      <c r="G1595" s="119" t="str">
        <f t="shared" si="154"/>
        <v/>
      </c>
      <c r="H1595" s="119" t="str">
        <f t="shared" si="155"/>
        <v/>
      </c>
      <c r="I1595" s="122" t="str">
        <f t="shared" si="156"/>
        <v/>
      </c>
    </row>
    <row r="1596" spans="2:9" ht="15.75" x14ac:dyDescent="0.25">
      <c r="B1596" s="117" t="str">
        <f t="shared" si="151"/>
        <v/>
      </c>
      <c r="C1596" s="118" t="str">
        <f t="shared" si="152"/>
        <v/>
      </c>
      <c r="D1596" s="119" t="str">
        <f t="shared" si="153"/>
        <v/>
      </c>
      <c r="E1596" s="120">
        <f>IFERROR(IF(I1595-D1596&lt;$E$13,0,IF(B1596=$E$15,$E$13,IF(B1596&lt;$E$15,0,IF(MOD(B1596-$E$15,$E$19)=0,$E$13,0)))),0)</f>
        <v>0</v>
      </c>
      <c r="F1596" s="121"/>
      <c r="G1596" s="119" t="str">
        <f t="shared" si="154"/>
        <v/>
      </c>
      <c r="H1596" s="119" t="str">
        <f t="shared" si="155"/>
        <v/>
      </c>
      <c r="I1596" s="122" t="str">
        <f t="shared" si="156"/>
        <v/>
      </c>
    </row>
    <row r="1597" spans="2:9" ht="15.75" x14ac:dyDescent="0.25">
      <c r="B1597" s="117" t="str">
        <f t="shared" si="151"/>
        <v/>
      </c>
      <c r="C1597" s="118" t="str">
        <f t="shared" si="152"/>
        <v/>
      </c>
      <c r="D1597" s="119" t="str">
        <f t="shared" si="153"/>
        <v/>
      </c>
      <c r="E1597" s="120">
        <f>IFERROR(IF(I1596-D1597&lt;$E$13,0,IF(B1597=$E$15,$E$13,IF(B1597&lt;$E$15,0,IF(MOD(B1597-$E$15,$E$19)=0,$E$13,0)))),0)</f>
        <v>0</v>
      </c>
      <c r="F1597" s="121"/>
      <c r="G1597" s="119" t="str">
        <f t="shared" si="154"/>
        <v/>
      </c>
      <c r="H1597" s="119" t="str">
        <f t="shared" si="155"/>
        <v/>
      </c>
      <c r="I1597" s="122" t="str">
        <f t="shared" si="156"/>
        <v/>
      </c>
    </row>
    <row r="1598" spans="2:9" ht="15.75" x14ac:dyDescent="0.25">
      <c r="B1598" s="117" t="str">
        <f t="shared" si="151"/>
        <v/>
      </c>
      <c r="C1598" s="118" t="str">
        <f t="shared" si="152"/>
        <v/>
      </c>
      <c r="D1598" s="119" t="str">
        <f t="shared" si="153"/>
        <v/>
      </c>
      <c r="E1598" s="120">
        <f>IFERROR(IF(I1597-D1598&lt;$E$13,0,IF(B1598=$E$15,$E$13,IF(B1598&lt;$E$15,0,IF(MOD(B1598-$E$15,$E$19)=0,$E$13,0)))),0)</f>
        <v>0</v>
      </c>
      <c r="F1598" s="121"/>
      <c r="G1598" s="119" t="str">
        <f t="shared" si="154"/>
        <v/>
      </c>
      <c r="H1598" s="119" t="str">
        <f t="shared" si="155"/>
        <v/>
      </c>
      <c r="I1598" s="122" t="str">
        <f t="shared" si="156"/>
        <v/>
      </c>
    </row>
    <row r="1599" spans="2:9" ht="15.75" x14ac:dyDescent="0.25">
      <c r="B1599" s="117" t="str">
        <f t="shared" si="151"/>
        <v/>
      </c>
      <c r="C1599" s="118" t="str">
        <f t="shared" si="152"/>
        <v/>
      </c>
      <c r="D1599" s="119" t="str">
        <f t="shared" si="153"/>
        <v/>
      </c>
      <c r="E1599" s="120">
        <f>IFERROR(IF(I1598-D1599&lt;$E$13,0,IF(B1599=$E$15,$E$13,IF(B1599&lt;$E$15,0,IF(MOD(B1599-$E$15,$E$19)=0,$E$13,0)))),0)</f>
        <v>0</v>
      </c>
      <c r="F1599" s="121"/>
      <c r="G1599" s="119" t="str">
        <f t="shared" si="154"/>
        <v/>
      </c>
      <c r="H1599" s="119" t="str">
        <f t="shared" si="155"/>
        <v/>
      </c>
      <c r="I1599" s="122" t="str">
        <f t="shared" si="156"/>
        <v/>
      </c>
    </row>
    <row r="1600" spans="2:9" ht="15.75" x14ac:dyDescent="0.25">
      <c r="B1600" s="117" t="str">
        <f t="shared" si="151"/>
        <v/>
      </c>
      <c r="C1600" s="118" t="str">
        <f t="shared" si="152"/>
        <v/>
      </c>
      <c r="D1600" s="119" t="str">
        <f t="shared" si="153"/>
        <v/>
      </c>
      <c r="E1600" s="120">
        <f>IFERROR(IF(I1599-D1600&lt;$E$13,0,IF(B1600=$E$15,$E$13,IF(B1600&lt;$E$15,0,IF(MOD(B1600-$E$15,$E$19)=0,$E$13,0)))),0)</f>
        <v>0</v>
      </c>
      <c r="F1600" s="121"/>
      <c r="G1600" s="119" t="str">
        <f t="shared" si="154"/>
        <v/>
      </c>
      <c r="H1600" s="119" t="str">
        <f t="shared" si="155"/>
        <v/>
      </c>
      <c r="I1600" s="122" t="str">
        <f t="shared" si="156"/>
        <v/>
      </c>
    </row>
    <row r="1601" spans="2:9" ht="15.75" x14ac:dyDescent="0.25">
      <c r="B1601" s="117" t="str">
        <f t="shared" si="151"/>
        <v/>
      </c>
      <c r="C1601" s="118" t="str">
        <f t="shared" si="152"/>
        <v/>
      </c>
      <c r="D1601" s="119" t="str">
        <f t="shared" si="153"/>
        <v/>
      </c>
      <c r="E1601" s="120">
        <f>IFERROR(IF(I1600-D1601&lt;$E$13,0,IF(B1601=$E$15,$E$13,IF(B1601&lt;$E$15,0,IF(MOD(B1601-$E$15,$E$19)=0,$E$13,0)))),0)</f>
        <v>0</v>
      </c>
      <c r="F1601" s="121"/>
      <c r="G1601" s="119" t="str">
        <f t="shared" si="154"/>
        <v/>
      </c>
      <c r="H1601" s="119" t="str">
        <f t="shared" si="155"/>
        <v/>
      </c>
      <c r="I1601" s="122" t="str">
        <f t="shared" si="156"/>
        <v/>
      </c>
    </row>
    <row r="1602" spans="2:9" ht="15.75" x14ac:dyDescent="0.25">
      <c r="B1602" s="117" t="str">
        <f t="shared" si="151"/>
        <v/>
      </c>
      <c r="C1602" s="118" t="str">
        <f t="shared" si="152"/>
        <v/>
      </c>
      <c r="D1602" s="119" t="str">
        <f t="shared" si="153"/>
        <v/>
      </c>
      <c r="E1602" s="120">
        <f>IFERROR(IF(I1601-D1602&lt;$E$13,0,IF(B1602=$E$15,$E$13,IF(B1602&lt;$E$15,0,IF(MOD(B1602-$E$15,$E$19)=0,$E$13,0)))),0)</f>
        <v>0</v>
      </c>
      <c r="F1602" s="121"/>
      <c r="G1602" s="119" t="str">
        <f t="shared" si="154"/>
        <v/>
      </c>
      <c r="H1602" s="119" t="str">
        <f t="shared" si="155"/>
        <v/>
      </c>
      <c r="I1602" s="122" t="str">
        <f t="shared" si="156"/>
        <v/>
      </c>
    </row>
    <row r="1603" spans="2:9" ht="15.75" x14ac:dyDescent="0.25">
      <c r="B1603" s="117" t="str">
        <f t="shared" si="151"/>
        <v/>
      </c>
      <c r="C1603" s="118" t="str">
        <f t="shared" si="152"/>
        <v/>
      </c>
      <c r="D1603" s="119" t="str">
        <f t="shared" si="153"/>
        <v/>
      </c>
      <c r="E1603" s="120">
        <f>IFERROR(IF(I1602-D1603&lt;$E$13,0,IF(B1603=$E$15,$E$13,IF(B1603&lt;$E$15,0,IF(MOD(B1603-$E$15,$E$19)=0,$E$13,0)))),0)</f>
        <v>0</v>
      </c>
      <c r="F1603" s="121"/>
      <c r="G1603" s="119" t="str">
        <f t="shared" si="154"/>
        <v/>
      </c>
      <c r="H1603" s="119" t="str">
        <f t="shared" si="155"/>
        <v/>
      </c>
      <c r="I1603" s="122" t="str">
        <f t="shared" si="156"/>
        <v/>
      </c>
    </row>
    <row r="1604" spans="2:9" ht="15.75" x14ac:dyDescent="0.25">
      <c r="B1604" s="117" t="str">
        <f t="shared" si="151"/>
        <v/>
      </c>
      <c r="C1604" s="118" t="str">
        <f t="shared" si="152"/>
        <v/>
      </c>
      <c r="D1604" s="119" t="str">
        <f t="shared" si="153"/>
        <v/>
      </c>
      <c r="E1604" s="120">
        <f>IFERROR(IF(I1603-D1604&lt;$E$13,0,IF(B1604=$E$15,$E$13,IF(B1604&lt;$E$15,0,IF(MOD(B1604-$E$15,$E$19)=0,$E$13,0)))),0)</f>
        <v>0</v>
      </c>
      <c r="F1604" s="121"/>
      <c r="G1604" s="119" t="str">
        <f t="shared" si="154"/>
        <v/>
      </c>
      <c r="H1604" s="119" t="str">
        <f t="shared" si="155"/>
        <v/>
      </c>
      <c r="I1604" s="122" t="str">
        <f t="shared" si="156"/>
        <v/>
      </c>
    </row>
    <row r="1605" spans="2:9" ht="15.75" x14ac:dyDescent="0.25">
      <c r="B1605" s="117" t="str">
        <f t="shared" si="151"/>
        <v/>
      </c>
      <c r="C1605" s="118" t="str">
        <f t="shared" si="152"/>
        <v/>
      </c>
      <c r="D1605" s="119" t="str">
        <f t="shared" si="153"/>
        <v/>
      </c>
      <c r="E1605" s="120">
        <f>IFERROR(IF(I1604-D1605&lt;$E$13,0,IF(B1605=$E$15,$E$13,IF(B1605&lt;$E$15,0,IF(MOD(B1605-$E$15,$E$19)=0,$E$13,0)))),0)</f>
        <v>0</v>
      </c>
      <c r="F1605" s="121"/>
      <c r="G1605" s="119" t="str">
        <f t="shared" si="154"/>
        <v/>
      </c>
      <c r="H1605" s="119" t="str">
        <f t="shared" si="155"/>
        <v/>
      </c>
      <c r="I1605" s="122" t="str">
        <f t="shared" si="156"/>
        <v/>
      </c>
    </row>
    <row r="1606" spans="2:9" ht="15.75" x14ac:dyDescent="0.25">
      <c r="B1606" s="117" t="str">
        <f t="shared" si="151"/>
        <v/>
      </c>
      <c r="C1606" s="118" t="str">
        <f t="shared" si="152"/>
        <v/>
      </c>
      <c r="D1606" s="119" t="str">
        <f t="shared" si="153"/>
        <v/>
      </c>
      <c r="E1606" s="120">
        <f>IFERROR(IF(I1605-D1606&lt;$E$13,0,IF(B1606=$E$15,$E$13,IF(B1606&lt;$E$15,0,IF(MOD(B1606-$E$15,$E$19)=0,$E$13,0)))),0)</f>
        <v>0</v>
      </c>
      <c r="F1606" s="121"/>
      <c r="G1606" s="119" t="str">
        <f t="shared" si="154"/>
        <v/>
      </c>
      <c r="H1606" s="119" t="str">
        <f t="shared" si="155"/>
        <v/>
      </c>
      <c r="I1606" s="122" t="str">
        <f t="shared" si="156"/>
        <v/>
      </c>
    </row>
    <row r="1607" spans="2:9" ht="15.75" x14ac:dyDescent="0.25">
      <c r="B1607" s="117" t="str">
        <f t="shared" si="151"/>
        <v/>
      </c>
      <c r="C1607" s="118" t="str">
        <f t="shared" si="152"/>
        <v/>
      </c>
      <c r="D1607" s="119" t="str">
        <f t="shared" si="153"/>
        <v/>
      </c>
      <c r="E1607" s="120">
        <f>IFERROR(IF(I1606-D1607&lt;$E$13,0,IF(B1607=$E$15,$E$13,IF(B1607&lt;$E$15,0,IF(MOD(B1607-$E$15,$E$19)=0,$E$13,0)))),0)</f>
        <v>0</v>
      </c>
      <c r="F1607" s="121"/>
      <c r="G1607" s="119" t="str">
        <f t="shared" si="154"/>
        <v/>
      </c>
      <c r="H1607" s="119" t="str">
        <f t="shared" si="155"/>
        <v/>
      </c>
      <c r="I1607" s="122" t="str">
        <f t="shared" si="156"/>
        <v/>
      </c>
    </row>
    <row r="1608" spans="2:9" ht="15.75" x14ac:dyDescent="0.25">
      <c r="B1608" s="117" t="str">
        <f t="shared" si="151"/>
        <v/>
      </c>
      <c r="C1608" s="118" t="str">
        <f t="shared" si="152"/>
        <v/>
      </c>
      <c r="D1608" s="119" t="str">
        <f t="shared" si="153"/>
        <v/>
      </c>
      <c r="E1608" s="120">
        <f>IFERROR(IF(I1607-D1608&lt;$E$13,0,IF(B1608=$E$15,$E$13,IF(B1608&lt;$E$15,0,IF(MOD(B1608-$E$15,$E$19)=0,$E$13,0)))),0)</f>
        <v>0</v>
      </c>
      <c r="F1608" s="121"/>
      <c r="G1608" s="119" t="str">
        <f t="shared" si="154"/>
        <v/>
      </c>
      <c r="H1608" s="119" t="str">
        <f t="shared" si="155"/>
        <v/>
      </c>
      <c r="I1608" s="122" t="str">
        <f t="shared" si="156"/>
        <v/>
      </c>
    </row>
    <row r="1609" spans="2:9" ht="15.75" x14ac:dyDescent="0.25">
      <c r="B1609" s="117" t="str">
        <f t="shared" si="151"/>
        <v/>
      </c>
      <c r="C1609" s="118" t="str">
        <f t="shared" si="152"/>
        <v/>
      </c>
      <c r="D1609" s="119" t="str">
        <f t="shared" si="153"/>
        <v/>
      </c>
      <c r="E1609" s="120">
        <f>IFERROR(IF(I1608-D1609&lt;$E$13,0,IF(B1609=$E$15,$E$13,IF(B1609&lt;$E$15,0,IF(MOD(B1609-$E$15,$E$19)=0,$E$13,0)))),0)</f>
        <v>0</v>
      </c>
      <c r="F1609" s="121"/>
      <c r="G1609" s="119" t="str">
        <f t="shared" si="154"/>
        <v/>
      </c>
      <c r="H1609" s="119" t="str">
        <f t="shared" si="155"/>
        <v/>
      </c>
      <c r="I1609" s="122" t="str">
        <f t="shared" si="156"/>
        <v/>
      </c>
    </row>
    <row r="1610" spans="2:9" ht="15.75" x14ac:dyDescent="0.25">
      <c r="B1610" s="117" t="str">
        <f t="shared" si="151"/>
        <v/>
      </c>
      <c r="C1610" s="118" t="str">
        <f t="shared" si="152"/>
        <v/>
      </c>
      <c r="D1610" s="119" t="str">
        <f t="shared" si="153"/>
        <v/>
      </c>
      <c r="E1610" s="120">
        <f>IFERROR(IF(I1609-D1610&lt;$E$13,0,IF(B1610=$E$15,$E$13,IF(B1610&lt;$E$15,0,IF(MOD(B1610-$E$15,$E$19)=0,$E$13,0)))),0)</f>
        <v>0</v>
      </c>
      <c r="F1610" s="121"/>
      <c r="G1610" s="119" t="str">
        <f t="shared" si="154"/>
        <v/>
      </c>
      <c r="H1610" s="119" t="str">
        <f t="shared" si="155"/>
        <v/>
      </c>
      <c r="I1610" s="122" t="str">
        <f t="shared" si="156"/>
        <v/>
      </c>
    </row>
    <row r="1611" spans="2:9" ht="15.75" x14ac:dyDescent="0.25">
      <c r="B1611" s="117" t="str">
        <f t="shared" si="151"/>
        <v/>
      </c>
      <c r="C1611" s="118" t="str">
        <f t="shared" si="152"/>
        <v/>
      </c>
      <c r="D1611" s="119" t="str">
        <f t="shared" si="153"/>
        <v/>
      </c>
      <c r="E1611" s="120">
        <f>IFERROR(IF(I1610-D1611&lt;$E$13,0,IF(B1611=$E$15,$E$13,IF(B1611&lt;$E$15,0,IF(MOD(B1611-$E$15,$E$19)=0,$E$13,0)))),0)</f>
        <v>0</v>
      </c>
      <c r="F1611" s="121"/>
      <c r="G1611" s="119" t="str">
        <f t="shared" si="154"/>
        <v/>
      </c>
      <c r="H1611" s="119" t="str">
        <f t="shared" si="155"/>
        <v/>
      </c>
      <c r="I1611" s="122" t="str">
        <f t="shared" si="156"/>
        <v/>
      </c>
    </row>
    <row r="1612" spans="2:9" ht="15.75" x14ac:dyDescent="0.25">
      <c r="B1612" s="117" t="str">
        <f t="shared" si="151"/>
        <v/>
      </c>
      <c r="C1612" s="118" t="str">
        <f t="shared" si="152"/>
        <v/>
      </c>
      <c r="D1612" s="119" t="str">
        <f t="shared" si="153"/>
        <v/>
      </c>
      <c r="E1612" s="120">
        <f>IFERROR(IF(I1611-D1612&lt;$E$13,0,IF(B1612=$E$15,$E$13,IF(B1612&lt;$E$15,0,IF(MOD(B1612-$E$15,$E$19)=0,$E$13,0)))),0)</f>
        <v>0</v>
      </c>
      <c r="F1612" s="121"/>
      <c r="G1612" s="119" t="str">
        <f t="shared" si="154"/>
        <v/>
      </c>
      <c r="H1612" s="119" t="str">
        <f t="shared" si="155"/>
        <v/>
      </c>
      <c r="I1612" s="122" t="str">
        <f t="shared" si="156"/>
        <v/>
      </c>
    </row>
    <row r="1613" spans="2:9" ht="15.75" x14ac:dyDescent="0.25">
      <c r="B1613" s="117" t="str">
        <f t="shared" si="151"/>
        <v/>
      </c>
      <c r="C1613" s="118" t="str">
        <f t="shared" si="152"/>
        <v/>
      </c>
      <c r="D1613" s="119" t="str">
        <f t="shared" si="153"/>
        <v/>
      </c>
      <c r="E1613" s="120">
        <f>IFERROR(IF(I1612-D1613&lt;$E$13,0,IF(B1613=$E$15,$E$13,IF(B1613&lt;$E$15,0,IF(MOD(B1613-$E$15,$E$19)=0,$E$13,0)))),0)</f>
        <v>0</v>
      </c>
      <c r="F1613" s="121"/>
      <c r="G1613" s="119" t="str">
        <f t="shared" si="154"/>
        <v/>
      </c>
      <c r="H1613" s="119" t="str">
        <f t="shared" si="155"/>
        <v/>
      </c>
      <c r="I1613" s="122" t="str">
        <f t="shared" si="156"/>
        <v/>
      </c>
    </row>
    <row r="1614" spans="2:9" ht="15.75" x14ac:dyDescent="0.25">
      <c r="B1614" s="117" t="str">
        <f t="shared" si="151"/>
        <v/>
      </c>
      <c r="C1614" s="118" t="str">
        <f t="shared" si="152"/>
        <v/>
      </c>
      <c r="D1614" s="119" t="str">
        <f t="shared" si="153"/>
        <v/>
      </c>
      <c r="E1614" s="120">
        <f>IFERROR(IF(I1613-D1614&lt;$E$13,0,IF(B1614=$E$15,$E$13,IF(B1614&lt;$E$15,0,IF(MOD(B1614-$E$15,$E$19)=0,$E$13,0)))),0)</f>
        <v>0</v>
      </c>
      <c r="F1614" s="121"/>
      <c r="G1614" s="119" t="str">
        <f t="shared" si="154"/>
        <v/>
      </c>
      <c r="H1614" s="119" t="str">
        <f t="shared" si="155"/>
        <v/>
      </c>
      <c r="I1614" s="122" t="str">
        <f t="shared" si="156"/>
        <v/>
      </c>
    </row>
    <row r="1615" spans="2:9" ht="15.75" x14ac:dyDescent="0.25">
      <c r="B1615" s="117" t="str">
        <f t="shared" si="151"/>
        <v/>
      </c>
      <c r="C1615" s="118" t="str">
        <f t="shared" si="152"/>
        <v/>
      </c>
      <c r="D1615" s="119" t="str">
        <f t="shared" si="153"/>
        <v/>
      </c>
      <c r="E1615" s="120">
        <f>IFERROR(IF(I1614-D1615&lt;$E$13,0,IF(B1615=$E$15,$E$13,IF(B1615&lt;$E$15,0,IF(MOD(B1615-$E$15,$E$19)=0,$E$13,0)))),0)</f>
        <v>0</v>
      </c>
      <c r="F1615" s="121"/>
      <c r="G1615" s="119" t="str">
        <f t="shared" si="154"/>
        <v/>
      </c>
      <c r="H1615" s="119" t="str">
        <f t="shared" si="155"/>
        <v/>
      </c>
      <c r="I1615" s="122" t="str">
        <f t="shared" si="156"/>
        <v/>
      </c>
    </row>
    <row r="1616" spans="2:9" ht="15.75" x14ac:dyDescent="0.25">
      <c r="B1616" s="117" t="str">
        <f t="shared" si="151"/>
        <v/>
      </c>
      <c r="C1616" s="118" t="str">
        <f t="shared" si="152"/>
        <v/>
      </c>
      <c r="D1616" s="119" t="str">
        <f t="shared" si="153"/>
        <v/>
      </c>
      <c r="E1616" s="120">
        <f>IFERROR(IF(I1615-D1616&lt;$E$13,0,IF(B1616=$E$15,$E$13,IF(B1616&lt;$E$15,0,IF(MOD(B1616-$E$15,$E$19)=0,$E$13,0)))),0)</f>
        <v>0</v>
      </c>
      <c r="F1616" s="121"/>
      <c r="G1616" s="119" t="str">
        <f t="shared" si="154"/>
        <v/>
      </c>
      <c r="H1616" s="119" t="str">
        <f t="shared" si="155"/>
        <v/>
      </c>
      <c r="I1616" s="122" t="str">
        <f t="shared" si="156"/>
        <v/>
      </c>
    </row>
    <row r="1617" spans="2:9" ht="15.75" x14ac:dyDescent="0.25">
      <c r="B1617" s="117" t="str">
        <f t="shared" si="151"/>
        <v/>
      </c>
      <c r="C1617" s="118" t="str">
        <f t="shared" si="152"/>
        <v/>
      </c>
      <c r="D1617" s="119" t="str">
        <f t="shared" si="153"/>
        <v/>
      </c>
      <c r="E1617" s="120">
        <f>IFERROR(IF(I1616-D1617&lt;$E$13,0,IF(B1617=$E$15,$E$13,IF(B1617&lt;$E$15,0,IF(MOD(B1617-$E$15,$E$19)=0,$E$13,0)))),0)</f>
        <v>0</v>
      </c>
      <c r="F1617" s="121"/>
      <c r="G1617" s="119" t="str">
        <f t="shared" si="154"/>
        <v/>
      </c>
      <c r="H1617" s="119" t="str">
        <f t="shared" si="155"/>
        <v/>
      </c>
      <c r="I1617" s="122" t="str">
        <f t="shared" si="156"/>
        <v/>
      </c>
    </row>
    <row r="1618" spans="2:9" ht="15.75" x14ac:dyDescent="0.25">
      <c r="B1618" s="117" t="str">
        <f t="shared" si="151"/>
        <v/>
      </c>
      <c r="C1618" s="118" t="str">
        <f t="shared" si="152"/>
        <v/>
      </c>
      <c r="D1618" s="119" t="str">
        <f t="shared" si="153"/>
        <v/>
      </c>
      <c r="E1618" s="120">
        <f>IFERROR(IF(I1617-D1618&lt;$E$13,0,IF(B1618=$E$15,$E$13,IF(B1618&lt;$E$15,0,IF(MOD(B1618-$E$15,$E$19)=0,$E$13,0)))),0)</f>
        <v>0</v>
      </c>
      <c r="F1618" s="121"/>
      <c r="G1618" s="119" t="str">
        <f t="shared" si="154"/>
        <v/>
      </c>
      <c r="H1618" s="119" t="str">
        <f t="shared" si="155"/>
        <v/>
      </c>
      <c r="I1618" s="122" t="str">
        <f t="shared" si="156"/>
        <v/>
      </c>
    </row>
    <row r="1619" spans="2:9" ht="15.75" x14ac:dyDescent="0.25">
      <c r="B1619" s="117" t="str">
        <f t="shared" si="151"/>
        <v/>
      </c>
      <c r="C1619" s="118" t="str">
        <f t="shared" si="152"/>
        <v/>
      </c>
      <c r="D1619" s="119" t="str">
        <f t="shared" si="153"/>
        <v/>
      </c>
      <c r="E1619" s="120">
        <f>IFERROR(IF(I1618-D1619&lt;$E$13,0,IF(B1619=$E$15,$E$13,IF(B1619&lt;$E$15,0,IF(MOD(B1619-$E$15,$E$19)=0,$E$13,0)))),0)</f>
        <v>0</v>
      </c>
      <c r="F1619" s="121"/>
      <c r="G1619" s="119" t="str">
        <f t="shared" si="154"/>
        <v/>
      </c>
      <c r="H1619" s="119" t="str">
        <f t="shared" si="155"/>
        <v/>
      </c>
      <c r="I1619" s="122" t="str">
        <f t="shared" si="156"/>
        <v/>
      </c>
    </row>
    <row r="1620" spans="2:9" ht="15.75" x14ac:dyDescent="0.25">
      <c r="B1620" s="117" t="str">
        <f t="shared" si="151"/>
        <v/>
      </c>
      <c r="C1620" s="118" t="str">
        <f t="shared" si="152"/>
        <v/>
      </c>
      <c r="D1620" s="119" t="str">
        <f t="shared" si="153"/>
        <v/>
      </c>
      <c r="E1620" s="120">
        <f>IFERROR(IF(I1619-D1620&lt;$E$13,0,IF(B1620=$E$15,$E$13,IF(B1620&lt;$E$15,0,IF(MOD(B1620-$E$15,$E$19)=0,$E$13,0)))),0)</f>
        <v>0</v>
      </c>
      <c r="F1620" s="121"/>
      <c r="G1620" s="119" t="str">
        <f t="shared" si="154"/>
        <v/>
      </c>
      <c r="H1620" s="119" t="str">
        <f t="shared" si="155"/>
        <v/>
      </c>
      <c r="I1620" s="122" t="str">
        <f t="shared" si="156"/>
        <v/>
      </c>
    </row>
    <row r="1621" spans="2:9" ht="15.75" x14ac:dyDescent="0.25">
      <c r="B1621" s="117" t="str">
        <f t="shared" si="151"/>
        <v/>
      </c>
      <c r="C1621" s="118" t="str">
        <f t="shared" si="152"/>
        <v/>
      </c>
      <c r="D1621" s="119" t="str">
        <f t="shared" si="153"/>
        <v/>
      </c>
      <c r="E1621" s="120">
        <f>IFERROR(IF(I1620-D1621&lt;$E$13,0,IF(B1621=$E$15,$E$13,IF(B1621&lt;$E$15,0,IF(MOD(B1621-$E$15,$E$19)=0,$E$13,0)))),0)</f>
        <v>0</v>
      </c>
      <c r="F1621" s="121"/>
      <c r="G1621" s="119" t="str">
        <f t="shared" si="154"/>
        <v/>
      </c>
      <c r="H1621" s="119" t="str">
        <f t="shared" si="155"/>
        <v/>
      </c>
      <c r="I1621" s="122" t="str">
        <f t="shared" si="156"/>
        <v/>
      </c>
    </row>
    <row r="1622" spans="2:9" ht="15.75" x14ac:dyDescent="0.25">
      <c r="B1622" s="117" t="str">
        <f t="shared" si="151"/>
        <v/>
      </c>
      <c r="C1622" s="118" t="str">
        <f t="shared" si="152"/>
        <v/>
      </c>
      <c r="D1622" s="119" t="str">
        <f t="shared" si="153"/>
        <v/>
      </c>
      <c r="E1622" s="120">
        <f>IFERROR(IF(I1621-D1622&lt;$E$13,0,IF(B1622=$E$15,$E$13,IF(B1622&lt;$E$15,0,IF(MOD(B1622-$E$15,$E$19)=0,$E$13,0)))),0)</f>
        <v>0</v>
      </c>
      <c r="F1622" s="121"/>
      <c r="G1622" s="119" t="str">
        <f t="shared" si="154"/>
        <v/>
      </c>
      <c r="H1622" s="119" t="str">
        <f t="shared" si="155"/>
        <v/>
      </c>
      <c r="I1622" s="122" t="str">
        <f t="shared" si="156"/>
        <v/>
      </c>
    </row>
    <row r="1623" spans="2:9" ht="15.75" x14ac:dyDescent="0.25">
      <c r="B1623" s="117" t="str">
        <f t="shared" si="151"/>
        <v/>
      </c>
      <c r="C1623" s="118" t="str">
        <f t="shared" si="152"/>
        <v/>
      </c>
      <c r="D1623" s="119" t="str">
        <f t="shared" si="153"/>
        <v/>
      </c>
      <c r="E1623" s="120">
        <f>IFERROR(IF(I1622-D1623&lt;$E$13,0,IF(B1623=$E$15,$E$13,IF(B1623&lt;$E$15,0,IF(MOD(B1623-$E$15,$E$19)=0,$E$13,0)))),0)</f>
        <v>0</v>
      </c>
      <c r="F1623" s="121"/>
      <c r="G1623" s="119" t="str">
        <f t="shared" si="154"/>
        <v/>
      </c>
      <c r="H1623" s="119" t="str">
        <f t="shared" si="155"/>
        <v/>
      </c>
      <c r="I1623" s="122" t="str">
        <f t="shared" si="156"/>
        <v/>
      </c>
    </row>
    <row r="1624" spans="2:9" ht="15.75" x14ac:dyDescent="0.25">
      <c r="B1624" s="117" t="str">
        <f t="shared" si="151"/>
        <v/>
      </c>
      <c r="C1624" s="118" t="str">
        <f t="shared" si="152"/>
        <v/>
      </c>
      <c r="D1624" s="119" t="str">
        <f t="shared" si="153"/>
        <v/>
      </c>
      <c r="E1624" s="120">
        <f>IFERROR(IF(I1623-D1624&lt;$E$13,0,IF(B1624=$E$15,$E$13,IF(B1624&lt;$E$15,0,IF(MOD(B1624-$E$15,$E$19)=0,$E$13,0)))),0)</f>
        <v>0</v>
      </c>
      <c r="F1624" s="121"/>
      <c r="G1624" s="119" t="str">
        <f t="shared" si="154"/>
        <v/>
      </c>
      <c r="H1624" s="119" t="str">
        <f t="shared" si="155"/>
        <v/>
      </c>
      <c r="I1624" s="122" t="str">
        <f t="shared" si="156"/>
        <v/>
      </c>
    </row>
    <row r="1625" spans="2:9" ht="15.75" x14ac:dyDescent="0.25">
      <c r="B1625" s="117" t="str">
        <f t="shared" si="151"/>
        <v/>
      </c>
      <c r="C1625" s="118" t="str">
        <f t="shared" si="152"/>
        <v/>
      </c>
      <c r="D1625" s="119" t="str">
        <f t="shared" si="153"/>
        <v/>
      </c>
      <c r="E1625" s="120">
        <f>IFERROR(IF(I1624-D1625&lt;$E$13,0,IF(B1625=$E$15,$E$13,IF(B1625&lt;$E$15,0,IF(MOD(B1625-$E$15,$E$19)=0,$E$13,0)))),0)</f>
        <v>0</v>
      </c>
      <c r="F1625" s="121"/>
      <c r="G1625" s="119" t="str">
        <f t="shared" si="154"/>
        <v/>
      </c>
      <c r="H1625" s="119" t="str">
        <f t="shared" si="155"/>
        <v/>
      </c>
      <c r="I1625" s="122" t="str">
        <f t="shared" si="156"/>
        <v/>
      </c>
    </row>
    <row r="1626" spans="2:9" ht="15.75" x14ac:dyDescent="0.25">
      <c r="B1626" s="117" t="str">
        <f t="shared" si="151"/>
        <v/>
      </c>
      <c r="C1626" s="118" t="str">
        <f t="shared" si="152"/>
        <v/>
      </c>
      <c r="D1626" s="119" t="str">
        <f t="shared" si="153"/>
        <v/>
      </c>
      <c r="E1626" s="120">
        <f>IFERROR(IF(I1625-D1626&lt;$E$13,0,IF(B1626=$E$15,$E$13,IF(B1626&lt;$E$15,0,IF(MOD(B1626-$E$15,$E$19)=0,$E$13,0)))),0)</f>
        <v>0</v>
      </c>
      <c r="F1626" s="121"/>
      <c r="G1626" s="119" t="str">
        <f t="shared" si="154"/>
        <v/>
      </c>
      <c r="H1626" s="119" t="str">
        <f t="shared" si="155"/>
        <v/>
      </c>
      <c r="I1626" s="122" t="str">
        <f t="shared" si="156"/>
        <v/>
      </c>
    </row>
    <row r="1627" spans="2:9" ht="15.75" x14ac:dyDescent="0.25">
      <c r="B1627" s="117" t="str">
        <f t="shared" si="151"/>
        <v/>
      </c>
      <c r="C1627" s="118" t="str">
        <f t="shared" si="152"/>
        <v/>
      </c>
      <c r="D1627" s="119" t="str">
        <f t="shared" si="153"/>
        <v/>
      </c>
      <c r="E1627" s="120">
        <f>IFERROR(IF(I1626-D1627&lt;$E$13,0,IF(B1627=$E$15,$E$13,IF(B1627&lt;$E$15,0,IF(MOD(B1627-$E$15,$E$19)=0,$E$13,0)))),0)</f>
        <v>0</v>
      </c>
      <c r="F1627" s="121"/>
      <c r="G1627" s="119" t="str">
        <f t="shared" si="154"/>
        <v/>
      </c>
      <c r="H1627" s="119" t="str">
        <f t="shared" si="155"/>
        <v/>
      </c>
      <c r="I1627" s="122" t="str">
        <f t="shared" si="156"/>
        <v/>
      </c>
    </row>
    <row r="1628" spans="2:9" ht="15.75" x14ac:dyDescent="0.25">
      <c r="B1628" s="117" t="str">
        <f t="shared" si="151"/>
        <v/>
      </c>
      <c r="C1628" s="118" t="str">
        <f t="shared" si="152"/>
        <v/>
      </c>
      <c r="D1628" s="119" t="str">
        <f t="shared" si="153"/>
        <v/>
      </c>
      <c r="E1628" s="120">
        <f>IFERROR(IF(I1627-D1628&lt;$E$13,0,IF(B1628=$E$15,$E$13,IF(B1628&lt;$E$15,0,IF(MOD(B1628-$E$15,$E$19)=0,$E$13,0)))),0)</f>
        <v>0</v>
      </c>
      <c r="F1628" s="121"/>
      <c r="G1628" s="119" t="str">
        <f t="shared" si="154"/>
        <v/>
      </c>
      <c r="H1628" s="119" t="str">
        <f t="shared" si="155"/>
        <v/>
      </c>
      <c r="I1628" s="122" t="str">
        <f t="shared" si="156"/>
        <v/>
      </c>
    </row>
    <row r="1629" spans="2:9" ht="15.75" x14ac:dyDescent="0.25">
      <c r="B1629" s="117" t="str">
        <f t="shared" si="151"/>
        <v/>
      </c>
      <c r="C1629" s="118" t="str">
        <f t="shared" si="152"/>
        <v/>
      </c>
      <c r="D1629" s="119" t="str">
        <f t="shared" si="153"/>
        <v/>
      </c>
      <c r="E1629" s="120">
        <f>IFERROR(IF(I1628-D1629&lt;$E$13,0,IF(B1629=$E$15,$E$13,IF(B1629&lt;$E$15,0,IF(MOD(B1629-$E$15,$E$19)=0,$E$13,0)))),0)</f>
        <v>0</v>
      </c>
      <c r="F1629" s="121"/>
      <c r="G1629" s="119" t="str">
        <f t="shared" si="154"/>
        <v/>
      </c>
      <c r="H1629" s="119" t="str">
        <f t="shared" si="155"/>
        <v/>
      </c>
      <c r="I1629" s="122" t="str">
        <f t="shared" si="156"/>
        <v/>
      </c>
    </row>
    <row r="1630" spans="2:9" ht="15.75" x14ac:dyDescent="0.25">
      <c r="B1630" s="117" t="str">
        <f t="shared" si="151"/>
        <v/>
      </c>
      <c r="C1630" s="118" t="str">
        <f t="shared" si="152"/>
        <v/>
      </c>
      <c r="D1630" s="119" t="str">
        <f t="shared" si="153"/>
        <v/>
      </c>
      <c r="E1630" s="120">
        <f>IFERROR(IF(I1629-D1630&lt;$E$13,0,IF(B1630=$E$15,$E$13,IF(B1630&lt;$E$15,0,IF(MOD(B1630-$E$15,$E$19)=0,$E$13,0)))),0)</f>
        <v>0</v>
      </c>
      <c r="F1630" s="121"/>
      <c r="G1630" s="119" t="str">
        <f t="shared" si="154"/>
        <v/>
      </c>
      <c r="H1630" s="119" t="str">
        <f t="shared" si="155"/>
        <v/>
      </c>
      <c r="I1630" s="122" t="str">
        <f t="shared" si="156"/>
        <v/>
      </c>
    </row>
    <row r="1631" spans="2:9" ht="15.75" x14ac:dyDescent="0.25">
      <c r="B1631" s="117" t="str">
        <f t="shared" si="151"/>
        <v/>
      </c>
      <c r="C1631" s="118" t="str">
        <f t="shared" si="152"/>
        <v/>
      </c>
      <c r="D1631" s="119" t="str">
        <f t="shared" si="153"/>
        <v/>
      </c>
      <c r="E1631" s="120">
        <f>IFERROR(IF(I1630-D1631&lt;$E$13,0,IF(B1631=$E$15,$E$13,IF(B1631&lt;$E$15,0,IF(MOD(B1631-$E$15,$E$19)=0,$E$13,0)))),0)</f>
        <v>0</v>
      </c>
      <c r="F1631" s="121"/>
      <c r="G1631" s="119" t="str">
        <f t="shared" si="154"/>
        <v/>
      </c>
      <c r="H1631" s="119" t="str">
        <f t="shared" si="155"/>
        <v/>
      </c>
      <c r="I1631" s="122" t="str">
        <f t="shared" si="156"/>
        <v/>
      </c>
    </row>
    <row r="1632" spans="2:9" ht="15.75" x14ac:dyDescent="0.25">
      <c r="B1632" s="117" t="str">
        <f t="shared" si="151"/>
        <v/>
      </c>
      <c r="C1632" s="118" t="str">
        <f t="shared" si="152"/>
        <v/>
      </c>
      <c r="D1632" s="119" t="str">
        <f t="shared" si="153"/>
        <v/>
      </c>
      <c r="E1632" s="120">
        <f>IFERROR(IF(I1631-D1632&lt;$E$13,0,IF(B1632=$E$15,$E$13,IF(B1632&lt;$E$15,0,IF(MOD(B1632-$E$15,$E$19)=0,$E$13,0)))),0)</f>
        <v>0</v>
      </c>
      <c r="F1632" s="121"/>
      <c r="G1632" s="119" t="str">
        <f t="shared" si="154"/>
        <v/>
      </c>
      <c r="H1632" s="119" t="str">
        <f t="shared" si="155"/>
        <v/>
      </c>
      <c r="I1632" s="122" t="str">
        <f t="shared" si="156"/>
        <v/>
      </c>
    </row>
    <row r="1633" spans="2:9" ht="15.75" x14ac:dyDescent="0.25">
      <c r="B1633" s="117" t="str">
        <f t="shared" si="151"/>
        <v/>
      </c>
      <c r="C1633" s="118" t="str">
        <f t="shared" si="152"/>
        <v/>
      </c>
      <c r="D1633" s="119" t="str">
        <f t="shared" si="153"/>
        <v/>
      </c>
      <c r="E1633" s="120">
        <f>IFERROR(IF(I1632-D1633&lt;$E$13,0,IF(B1633=$E$15,$E$13,IF(B1633&lt;$E$15,0,IF(MOD(B1633-$E$15,$E$19)=0,$E$13,0)))),0)</f>
        <v>0</v>
      </c>
      <c r="F1633" s="121"/>
      <c r="G1633" s="119" t="str">
        <f t="shared" si="154"/>
        <v/>
      </c>
      <c r="H1633" s="119" t="str">
        <f t="shared" si="155"/>
        <v/>
      </c>
      <c r="I1633" s="122" t="str">
        <f t="shared" si="156"/>
        <v/>
      </c>
    </row>
    <row r="1634" spans="2:9" ht="15.75" x14ac:dyDescent="0.25">
      <c r="B1634" s="117" t="str">
        <f t="shared" si="151"/>
        <v/>
      </c>
      <c r="C1634" s="118" t="str">
        <f t="shared" si="152"/>
        <v/>
      </c>
      <c r="D1634" s="119" t="str">
        <f t="shared" si="153"/>
        <v/>
      </c>
      <c r="E1634" s="120">
        <f>IFERROR(IF(I1633-D1634&lt;$E$13,0,IF(B1634=$E$15,$E$13,IF(B1634&lt;$E$15,0,IF(MOD(B1634-$E$15,$E$19)=0,$E$13,0)))),0)</f>
        <v>0</v>
      </c>
      <c r="F1634" s="121"/>
      <c r="G1634" s="119" t="str">
        <f t="shared" si="154"/>
        <v/>
      </c>
      <c r="H1634" s="119" t="str">
        <f t="shared" si="155"/>
        <v/>
      </c>
      <c r="I1634" s="122" t="str">
        <f t="shared" si="156"/>
        <v/>
      </c>
    </row>
    <row r="1635" spans="2:9" ht="15.75" x14ac:dyDescent="0.25">
      <c r="B1635" s="117" t="str">
        <f t="shared" ref="B1635:B1651" si="157">IFERROR(IF(I1634&lt;=0,"",B1634+1),"")</f>
        <v/>
      </c>
      <c r="C1635" s="118" t="str">
        <f t="shared" ref="C1635:C1651" si="158">IF(B1635="","",IF(OR(payment_frequency="Weekly",payment_frequency="Bi-weekly",payment_frequency="Semi-monthly"),first_payment_date+B1635*VLOOKUP(payment_frequency,periodic_table,2,0),EDATE(first_payment_date,B1635*VLOOKUP(payment_frequency,periodic_table,2,0))))</f>
        <v/>
      </c>
      <c r="D1635" s="119" t="str">
        <f t="shared" ref="D1635:D1651" si="159">IF(B1635="","",IF(I1634&lt;payment,I1634*(1+rate),payment))</f>
        <v/>
      </c>
      <c r="E1635" s="120">
        <f>IFERROR(IF(I1634-D1635&lt;$E$13,0,IF(B1635=$E$15,$E$13,IF(B1635&lt;$E$15,0,IF(MOD(B1635-$E$15,$E$19)=0,$E$13,0)))),0)</f>
        <v>0</v>
      </c>
      <c r="F1635" s="121"/>
      <c r="G1635" s="119" t="str">
        <f t="shared" ref="G1635:G1651" si="160">IF(AND(payment_type=1,B1635=1),0,IF(B1635="","",I1634*rate))</f>
        <v/>
      </c>
      <c r="H1635" s="119" t="str">
        <f t="shared" ref="H1635:H1651" si="161">IF(B1635="","",D1635-G1635+E1635+F1635)</f>
        <v/>
      </c>
      <c r="I1635" s="122" t="str">
        <f t="shared" ref="I1635:I1651" si="162">IFERROR(IF(H1635&lt;=0,"",I1634-H1635),"")</f>
        <v/>
      </c>
    </row>
    <row r="1636" spans="2:9" ht="15.75" x14ac:dyDescent="0.25">
      <c r="B1636" s="117" t="str">
        <f t="shared" si="157"/>
        <v/>
      </c>
      <c r="C1636" s="118" t="str">
        <f t="shared" si="158"/>
        <v/>
      </c>
      <c r="D1636" s="119" t="str">
        <f t="shared" si="159"/>
        <v/>
      </c>
      <c r="E1636" s="120">
        <f>IFERROR(IF(I1635-D1636&lt;$E$13,0,IF(B1636=$E$15,$E$13,IF(B1636&lt;$E$15,0,IF(MOD(B1636-$E$15,$E$19)=0,$E$13,0)))),0)</f>
        <v>0</v>
      </c>
      <c r="F1636" s="121"/>
      <c r="G1636" s="119" t="str">
        <f t="shared" si="160"/>
        <v/>
      </c>
      <c r="H1636" s="119" t="str">
        <f t="shared" si="161"/>
        <v/>
      </c>
      <c r="I1636" s="122" t="str">
        <f t="shared" si="162"/>
        <v/>
      </c>
    </row>
    <row r="1637" spans="2:9" ht="15.75" x14ac:dyDescent="0.25">
      <c r="B1637" s="117" t="str">
        <f t="shared" si="157"/>
        <v/>
      </c>
      <c r="C1637" s="118" t="str">
        <f t="shared" si="158"/>
        <v/>
      </c>
      <c r="D1637" s="119" t="str">
        <f t="shared" si="159"/>
        <v/>
      </c>
      <c r="E1637" s="120">
        <f>IFERROR(IF(I1636-D1637&lt;$E$13,0,IF(B1637=$E$15,$E$13,IF(B1637&lt;$E$15,0,IF(MOD(B1637-$E$15,$E$19)=0,$E$13,0)))),0)</f>
        <v>0</v>
      </c>
      <c r="F1637" s="121"/>
      <c r="G1637" s="119" t="str">
        <f t="shared" si="160"/>
        <v/>
      </c>
      <c r="H1637" s="119" t="str">
        <f t="shared" si="161"/>
        <v/>
      </c>
      <c r="I1637" s="122" t="str">
        <f t="shared" si="162"/>
        <v/>
      </c>
    </row>
    <row r="1638" spans="2:9" ht="15.75" x14ac:dyDescent="0.25">
      <c r="B1638" s="117" t="str">
        <f t="shared" si="157"/>
        <v/>
      </c>
      <c r="C1638" s="118" t="str">
        <f t="shared" si="158"/>
        <v/>
      </c>
      <c r="D1638" s="119" t="str">
        <f t="shared" si="159"/>
        <v/>
      </c>
      <c r="E1638" s="120">
        <f>IFERROR(IF(I1637-D1638&lt;$E$13,0,IF(B1638=$E$15,$E$13,IF(B1638&lt;$E$15,0,IF(MOD(B1638-$E$15,$E$19)=0,$E$13,0)))),0)</f>
        <v>0</v>
      </c>
      <c r="F1638" s="121"/>
      <c r="G1638" s="119" t="str">
        <f t="shared" si="160"/>
        <v/>
      </c>
      <c r="H1638" s="119" t="str">
        <f t="shared" si="161"/>
        <v/>
      </c>
      <c r="I1638" s="122" t="str">
        <f t="shared" si="162"/>
        <v/>
      </c>
    </row>
    <row r="1639" spans="2:9" ht="15.75" x14ac:dyDescent="0.25">
      <c r="B1639" s="117" t="str">
        <f t="shared" si="157"/>
        <v/>
      </c>
      <c r="C1639" s="118" t="str">
        <f t="shared" si="158"/>
        <v/>
      </c>
      <c r="D1639" s="119" t="str">
        <f t="shared" si="159"/>
        <v/>
      </c>
      <c r="E1639" s="120">
        <f>IFERROR(IF(I1638-D1639&lt;$E$13,0,IF(B1639=$E$15,$E$13,IF(B1639&lt;$E$15,0,IF(MOD(B1639-$E$15,$E$19)=0,$E$13,0)))),0)</f>
        <v>0</v>
      </c>
      <c r="F1639" s="121"/>
      <c r="G1639" s="119" t="str">
        <f t="shared" si="160"/>
        <v/>
      </c>
      <c r="H1639" s="119" t="str">
        <f t="shared" si="161"/>
        <v/>
      </c>
      <c r="I1639" s="122" t="str">
        <f t="shared" si="162"/>
        <v/>
      </c>
    </row>
    <row r="1640" spans="2:9" ht="15.75" x14ac:dyDescent="0.25">
      <c r="B1640" s="117" t="str">
        <f t="shared" si="157"/>
        <v/>
      </c>
      <c r="C1640" s="118" t="str">
        <f t="shared" si="158"/>
        <v/>
      </c>
      <c r="D1640" s="119" t="str">
        <f t="shared" si="159"/>
        <v/>
      </c>
      <c r="E1640" s="120">
        <f>IFERROR(IF(I1639-D1640&lt;$E$13,0,IF(B1640=$E$15,$E$13,IF(B1640&lt;$E$15,0,IF(MOD(B1640-$E$15,$E$19)=0,$E$13,0)))),0)</f>
        <v>0</v>
      </c>
      <c r="F1640" s="121"/>
      <c r="G1640" s="119" t="str">
        <f t="shared" si="160"/>
        <v/>
      </c>
      <c r="H1640" s="119" t="str">
        <f t="shared" si="161"/>
        <v/>
      </c>
      <c r="I1640" s="122" t="str">
        <f t="shared" si="162"/>
        <v/>
      </c>
    </row>
    <row r="1641" spans="2:9" ht="15.75" x14ac:dyDescent="0.25">
      <c r="B1641" s="117" t="str">
        <f t="shared" si="157"/>
        <v/>
      </c>
      <c r="C1641" s="118" t="str">
        <f t="shared" si="158"/>
        <v/>
      </c>
      <c r="D1641" s="119" t="str">
        <f t="shared" si="159"/>
        <v/>
      </c>
      <c r="E1641" s="120">
        <f>IFERROR(IF(I1640-D1641&lt;$E$13,0,IF(B1641=$E$15,$E$13,IF(B1641&lt;$E$15,0,IF(MOD(B1641-$E$15,$E$19)=0,$E$13,0)))),0)</f>
        <v>0</v>
      </c>
      <c r="F1641" s="121"/>
      <c r="G1641" s="119" t="str">
        <f t="shared" si="160"/>
        <v/>
      </c>
      <c r="H1641" s="119" t="str">
        <f t="shared" si="161"/>
        <v/>
      </c>
      <c r="I1641" s="122" t="str">
        <f t="shared" si="162"/>
        <v/>
      </c>
    </row>
    <row r="1642" spans="2:9" ht="15.75" x14ac:dyDescent="0.25">
      <c r="B1642" s="117" t="str">
        <f t="shared" si="157"/>
        <v/>
      </c>
      <c r="C1642" s="118" t="str">
        <f t="shared" si="158"/>
        <v/>
      </c>
      <c r="D1642" s="119" t="str">
        <f t="shared" si="159"/>
        <v/>
      </c>
      <c r="E1642" s="120">
        <f>IFERROR(IF(I1641-D1642&lt;$E$13,0,IF(B1642=$E$15,$E$13,IF(B1642&lt;$E$15,0,IF(MOD(B1642-$E$15,$E$19)=0,$E$13,0)))),0)</f>
        <v>0</v>
      </c>
      <c r="F1642" s="121"/>
      <c r="G1642" s="119" t="str">
        <f t="shared" si="160"/>
        <v/>
      </c>
      <c r="H1642" s="119" t="str">
        <f t="shared" si="161"/>
        <v/>
      </c>
      <c r="I1642" s="122" t="str">
        <f t="shared" si="162"/>
        <v/>
      </c>
    </row>
    <row r="1643" spans="2:9" ht="15.75" x14ac:dyDescent="0.25">
      <c r="B1643" s="117" t="str">
        <f t="shared" si="157"/>
        <v/>
      </c>
      <c r="C1643" s="118" t="str">
        <f t="shared" si="158"/>
        <v/>
      </c>
      <c r="D1643" s="119" t="str">
        <f t="shared" si="159"/>
        <v/>
      </c>
      <c r="E1643" s="120">
        <f>IFERROR(IF(I1642-D1643&lt;$E$13,0,IF(B1643=$E$15,$E$13,IF(B1643&lt;$E$15,0,IF(MOD(B1643-$E$15,$E$19)=0,$E$13,0)))),0)</f>
        <v>0</v>
      </c>
      <c r="F1643" s="121"/>
      <c r="G1643" s="119" t="str">
        <f t="shared" si="160"/>
        <v/>
      </c>
      <c r="H1643" s="119" t="str">
        <f t="shared" si="161"/>
        <v/>
      </c>
      <c r="I1643" s="122" t="str">
        <f t="shared" si="162"/>
        <v/>
      </c>
    </row>
    <row r="1644" spans="2:9" ht="15.75" x14ac:dyDescent="0.25">
      <c r="B1644" s="117" t="str">
        <f t="shared" si="157"/>
        <v/>
      </c>
      <c r="C1644" s="118" t="str">
        <f t="shared" si="158"/>
        <v/>
      </c>
      <c r="D1644" s="119" t="str">
        <f t="shared" si="159"/>
        <v/>
      </c>
      <c r="E1644" s="120">
        <f>IFERROR(IF(I1643-D1644&lt;$E$13,0,IF(B1644=$E$15,$E$13,IF(B1644&lt;$E$15,0,IF(MOD(B1644-$E$15,$E$19)=0,$E$13,0)))),0)</f>
        <v>0</v>
      </c>
      <c r="F1644" s="121"/>
      <c r="G1644" s="119" t="str">
        <f t="shared" si="160"/>
        <v/>
      </c>
      <c r="H1644" s="119" t="str">
        <f t="shared" si="161"/>
        <v/>
      </c>
      <c r="I1644" s="122" t="str">
        <f t="shared" si="162"/>
        <v/>
      </c>
    </row>
    <row r="1645" spans="2:9" ht="15.75" x14ac:dyDescent="0.25">
      <c r="B1645" s="117" t="str">
        <f t="shared" si="157"/>
        <v/>
      </c>
      <c r="C1645" s="118" t="str">
        <f t="shared" si="158"/>
        <v/>
      </c>
      <c r="D1645" s="119" t="str">
        <f t="shared" si="159"/>
        <v/>
      </c>
      <c r="E1645" s="120">
        <f>IFERROR(IF(I1644-D1645&lt;$E$13,0,IF(B1645=$E$15,$E$13,IF(B1645&lt;$E$15,0,IF(MOD(B1645-$E$15,$E$19)=0,$E$13,0)))),0)</f>
        <v>0</v>
      </c>
      <c r="F1645" s="121"/>
      <c r="G1645" s="119" t="str">
        <f t="shared" si="160"/>
        <v/>
      </c>
      <c r="H1645" s="119" t="str">
        <f t="shared" si="161"/>
        <v/>
      </c>
      <c r="I1645" s="122" t="str">
        <f t="shared" si="162"/>
        <v/>
      </c>
    </row>
    <row r="1646" spans="2:9" ht="15.75" x14ac:dyDescent="0.25">
      <c r="B1646" s="117" t="str">
        <f t="shared" si="157"/>
        <v/>
      </c>
      <c r="C1646" s="118" t="str">
        <f t="shared" si="158"/>
        <v/>
      </c>
      <c r="D1646" s="119" t="str">
        <f t="shared" si="159"/>
        <v/>
      </c>
      <c r="E1646" s="120">
        <f>IFERROR(IF(I1645-D1646&lt;$E$13,0,IF(B1646=$E$15,$E$13,IF(B1646&lt;$E$15,0,IF(MOD(B1646-$E$15,$E$19)=0,$E$13,0)))),0)</f>
        <v>0</v>
      </c>
      <c r="F1646" s="121"/>
      <c r="G1646" s="119" t="str">
        <f t="shared" si="160"/>
        <v/>
      </c>
      <c r="H1646" s="119" t="str">
        <f t="shared" si="161"/>
        <v/>
      </c>
      <c r="I1646" s="122" t="str">
        <f t="shared" si="162"/>
        <v/>
      </c>
    </row>
    <row r="1647" spans="2:9" ht="15.75" x14ac:dyDescent="0.25">
      <c r="B1647" s="117" t="str">
        <f t="shared" si="157"/>
        <v/>
      </c>
      <c r="C1647" s="118" t="str">
        <f t="shared" si="158"/>
        <v/>
      </c>
      <c r="D1647" s="119" t="str">
        <f t="shared" si="159"/>
        <v/>
      </c>
      <c r="E1647" s="120">
        <f>IFERROR(IF(I1646-D1647&lt;$E$13,0,IF(B1647=$E$15,$E$13,IF(B1647&lt;$E$15,0,IF(MOD(B1647-$E$15,$E$19)=0,$E$13,0)))),0)</f>
        <v>0</v>
      </c>
      <c r="F1647" s="121"/>
      <c r="G1647" s="119" t="str">
        <f t="shared" si="160"/>
        <v/>
      </c>
      <c r="H1647" s="119" t="str">
        <f t="shared" si="161"/>
        <v/>
      </c>
      <c r="I1647" s="122" t="str">
        <f t="shared" si="162"/>
        <v/>
      </c>
    </row>
    <row r="1648" spans="2:9" ht="15.75" x14ac:dyDescent="0.25">
      <c r="B1648" s="117" t="str">
        <f t="shared" si="157"/>
        <v/>
      </c>
      <c r="C1648" s="118" t="str">
        <f t="shared" si="158"/>
        <v/>
      </c>
      <c r="D1648" s="119" t="str">
        <f t="shared" si="159"/>
        <v/>
      </c>
      <c r="E1648" s="120">
        <f>IFERROR(IF(I1647-D1648&lt;$E$13,0,IF(B1648=$E$15,$E$13,IF(B1648&lt;$E$15,0,IF(MOD(B1648-$E$15,$E$19)=0,$E$13,0)))),0)</f>
        <v>0</v>
      </c>
      <c r="F1648" s="121"/>
      <c r="G1648" s="119" t="str">
        <f t="shared" si="160"/>
        <v/>
      </c>
      <c r="H1648" s="119" t="str">
        <f t="shared" si="161"/>
        <v/>
      </c>
      <c r="I1648" s="122" t="str">
        <f t="shared" si="162"/>
        <v/>
      </c>
    </row>
    <row r="1649" spans="2:9" ht="15.75" x14ac:dyDescent="0.25">
      <c r="B1649" s="117" t="str">
        <f t="shared" si="157"/>
        <v/>
      </c>
      <c r="C1649" s="118" t="str">
        <f t="shared" si="158"/>
        <v/>
      </c>
      <c r="D1649" s="119" t="str">
        <f t="shared" si="159"/>
        <v/>
      </c>
      <c r="E1649" s="120">
        <f>IFERROR(IF(I1648-D1649&lt;$E$13,0,IF(B1649=$E$15,$E$13,IF(B1649&lt;$E$15,0,IF(MOD(B1649-$E$15,$E$19)=0,$E$13,0)))),0)</f>
        <v>0</v>
      </c>
      <c r="F1649" s="121"/>
      <c r="G1649" s="119" t="str">
        <f t="shared" si="160"/>
        <v/>
      </c>
      <c r="H1649" s="119" t="str">
        <f t="shared" si="161"/>
        <v/>
      </c>
      <c r="I1649" s="122" t="str">
        <f t="shared" si="162"/>
        <v/>
      </c>
    </row>
    <row r="1650" spans="2:9" ht="15.75" x14ac:dyDescent="0.25">
      <c r="B1650" s="117" t="str">
        <f t="shared" si="157"/>
        <v/>
      </c>
      <c r="C1650" s="118" t="str">
        <f t="shared" si="158"/>
        <v/>
      </c>
      <c r="D1650" s="119" t="str">
        <f t="shared" si="159"/>
        <v/>
      </c>
      <c r="E1650" s="120">
        <f>IFERROR(IF(I1649-D1650&lt;$E$13,0,IF(B1650=$E$15,$E$13,IF(B1650&lt;$E$15,0,IF(MOD(B1650-$E$15,$E$19)=0,$E$13,0)))),0)</f>
        <v>0</v>
      </c>
      <c r="F1650" s="121"/>
      <c r="G1650" s="119" t="str">
        <f t="shared" si="160"/>
        <v/>
      </c>
      <c r="H1650" s="119" t="str">
        <f t="shared" si="161"/>
        <v/>
      </c>
      <c r="I1650" s="122" t="str">
        <f t="shared" si="162"/>
        <v/>
      </c>
    </row>
    <row r="1651" spans="2:9" s="105" customFormat="1" ht="15.75" x14ac:dyDescent="0.25">
      <c r="B1651" s="117" t="str">
        <f t="shared" si="157"/>
        <v/>
      </c>
      <c r="C1651" s="118" t="str">
        <f t="shared" si="158"/>
        <v/>
      </c>
      <c r="D1651" s="119" t="str">
        <f t="shared" si="159"/>
        <v/>
      </c>
      <c r="E1651" s="120">
        <f>IFERROR(IF(I1650-D1651&lt;$E$13,0,IF(B1651=$E$15,$E$13,IF(B1651&lt;$E$15,0,IF(MOD(B1651-$E$15,$E$19)=0,$E$13,0)))),0)</f>
        <v>0</v>
      </c>
      <c r="F1651" s="121"/>
      <c r="G1651" s="119" t="str">
        <f t="shared" si="160"/>
        <v/>
      </c>
      <c r="H1651" s="119" t="str">
        <f t="shared" si="161"/>
        <v/>
      </c>
      <c r="I1651" s="127" t="str">
        <f t="shared" si="162"/>
        <v/>
      </c>
    </row>
    <row r="1652" spans="2:9" s="105" customFormat="1" x14ac:dyDescent="0.25">
      <c r="B1652" s="128"/>
      <c r="C1652" s="128"/>
      <c r="D1652" s="129"/>
      <c r="E1652" s="129"/>
      <c r="F1652" s="129"/>
      <c r="G1652" s="129"/>
      <c r="H1652" s="129"/>
      <c r="I1652" s="129"/>
    </row>
  </sheetData>
  <mergeCells count="3">
    <mergeCell ref="B2:I2"/>
    <mergeCell ref="B21:C21"/>
    <mergeCell ref="J6:L11"/>
  </mergeCells>
  <conditionalFormatting sqref="B25:I1651">
    <cfRule type="expression" dxfId="1" priority="2">
      <formula>$C25&lt;=TODAY()</formula>
    </cfRule>
  </conditionalFormatting>
  <conditionalFormatting sqref="B25:I1650">
    <cfRule type="expression" dxfId="0" priority="1">
      <formula>MOD($B25,VLOOKUP(payment_frequency,periodic_table,3,0))=0</formula>
    </cfRule>
  </conditionalFormatting>
  <dataValidations count="4">
    <dataValidation type="list" allowBlank="1" showInputMessage="1" showErrorMessage="1" sqref="E11:E12" xr:uid="{FF9779AC-27FA-4B34-BB0B-E3FA808BBC8F}">
      <formula1>payment_due</formula1>
    </dataValidation>
    <dataValidation type="list" allowBlank="1" showInputMessage="1" showErrorMessage="1" sqref="E10" xr:uid="{79BA11A3-AD4C-4165-B0D5-20774CBBC998}">
      <formula1>payment_types</formula1>
    </dataValidation>
    <dataValidation type="list" allowBlank="1" showInputMessage="1" showErrorMessage="1" sqref="E14" xr:uid="{876B5034-ED8D-4F06-BC12-DDDF3B4327EA}">
      <formula1>INDIRECT(payment_frequency)</formula1>
    </dataValidation>
    <dataValidation type="whole" operator="greaterThan" allowBlank="1" showInputMessage="1" showErrorMessage="1" errorTitle="Whole Numbers" error="Only whole numbers that are greater than 0" sqref="E15:E16" xr:uid="{73789810-2B09-47B2-B3CC-9EF90E18CF7B}">
      <formula1>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0E64-1935-4B3E-B0D6-49213BD22C6F}">
  <dimension ref="B1:B16"/>
  <sheetViews>
    <sheetView showGridLines="0" workbookViewId="0">
      <selection activeCell="F16" sqref="F16"/>
    </sheetView>
  </sheetViews>
  <sheetFormatPr defaultRowHeight="15" x14ac:dyDescent="0.25"/>
  <cols>
    <col min="1" max="1" width="4.28515625" style="11" customWidth="1"/>
    <col min="2" max="2" width="84.85546875" style="11" bestFit="1" customWidth="1"/>
    <col min="3" max="16384" width="9.140625" style="11"/>
  </cols>
  <sheetData>
    <row r="1" spans="2:2" ht="18.75" x14ac:dyDescent="0.25">
      <c r="B1" s="12" t="s">
        <v>39</v>
      </c>
    </row>
    <row r="2" spans="2:2" x14ac:dyDescent="0.25">
      <c r="B2" s="3"/>
    </row>
    <row r="3" spans="2:2" ht="18.75" x14ac:dyDescent="0.3">
      <c r="B3" s="4" t="s">
        <v>41</v>
      </c>
    </row>
    <row r="4" spans="2:2" x14ac:dyDescent="0.25">
      <c r="B4" s="13" t="s">
        <v>40</v>
      </c>
    </row>
    <row r="5" spans="2:2" ht="18.75" x14ac:dyDescent="0.3">
      <c r="B5" s="4"/>
    </row>
    <row r="6" spans="2:2" ht="18.75" x14ac:dyDescent="0.3">
      <c r="B6" s="5" t="s">
        <v>42</v>
      </c>
    </row>
    <row r="7" spans="2:2" ht="18.75" x14ac:dyDescent="0.3">
      <c r="B7" s="4"/>
    </row>
    <row r="8" spans="2:2" ht="37.5" x14ac:dyDescent="0.25">
      <c r="B8" s="6" t="s">
        <v>43</v>
      </c>
    </row>
    <row r="9" spans="2:2" ht="18.75" x14ac:dyDescent="0.3">
      <c r="B9" s="7"/>
    </row>
    <row r="10" spans="2:2" ht="56.25" x14ac:dyDescent="0.25">
      <c r="B10" s="8" t="s">
        <v>44</v>
      </c>
    </row>
    <row r="11" spans="2:2" ht="18.75" x14ac:dyDescent="0.3">
      <c r="B11" s="7"/>
    </row>
    <row r="12" spans="2:2" ht="37.5" x14ac:dyDescent="0.25">
      <c r="B12" s="6" t="s">
        <v>45</v>
      </c>
    </row>
    <row r="13" spans="2:2" ht="18.75" x14ac:dyDescent="0.3">
      <c r="B13" s="7"/>
    </row>
    <row r="14" spans="2:2" ht="18.75" x14ac:dyDescent="0.25">
      <c r="B14" s="9" t="s">
        <v>46</v>
      </c>
    </row>
    <row r="15" spans="2:2" ht="18.75" x14ac:dyDescent="0.3">
      <c r="B15" s="10"/>
    </row>
    <row r="16" spans="2:2" ht="37.5" x14ac:dyDescent="0.25">
      <c r="B16" s="6" t="s">
        <v>47</v>
      </c>
    </row>
  </sheetData>
  <sheetProtection sheet="1" objects="1" scenarios="1"/>
  <hyperlinks>
    <hyperlink ref="B14" r:id="rId1" xr:uid="{4BCA4FC3-4135-4FC0-BB1B-FDB9FD453B52}"/>
    <hyperlink ref="B4" r:id="rId2" xr:uid="{94B2E484-84EF-4A24-9DF3-2E63C0020C10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5AF3-9571-458A-9DE9-99633D18E4F0}">
  <dimension ref="B1:C7"/>
  <sheetViews>
    <sheetView showGridLines="0" tabSelected="1" workbookViewId="0">
      <selection activeCell="H15" sqref="H15"/>
    </sheetView>
  </sheetViews>
  <sheetFormatPr defaultRowHeight="20.100000000000001" customHeight="1" x14ac:dyDescent="0.25"/>
  <cols>
    <col min="1" max="1" width="5" style="2" customWidth="1"/>
    <col min="2" max="2" width="24.140625" style="2" bestFit="1" customWidth="1"/>
    <col min="3" max="3" width="17.140625" style="2" bestFit="1" customWidth="1"/>
    <col min="4" max="16384" width="9.140625" style="2"/>
  </cols>
  <sheetData>
    <row r="1" spans="2:3" ht="20.100000000000001" customHeight="1" thickBot="1" x14ac:dyDescent="0.3"/>
    <row r="2" spans="2:3" ht="20.100000000000001" customHeight="1" thickBot="1" x14ac:dyDescent="0.3">
      <c r="B2" s="145" t="s">
        <v>76</v>
      </c>
      <c r="C2" s="146"/>
    </row>
    <row r="4" spans="2:3" ht="20.100000000000001" customHeight="1" x14ac:dyDescent="0.25">
      <c r="B4" s="143" t="s">
        <v>72</v>
      </c>
      <c r="C4" s="147">
        <v>250000</v>
      </c>
    </row>
    <row r="5" spans="2:3" ht="20.100000000000001" customHeight="1" x14ac:dyDescent="0.25">
      <c r="B5" s="143" t="s">
        <v>73</v>
      </c>
      <c r="C5" s="144">
        <v>0.06</v>
      </c>
    </row>
    <row r="6" spans="2:3" ht="20.100000000000001" customHeight="1" x14ac:dyDescent="0.25">
      <c r="B6" s="143" t="s">
        <v>74</v>
      </c>
      <c r="C6" s="147">
        <v>4500</v>
      </c>
    </row>
    <row r="7" spans="2:3" ht="20.100000000000001" customHeight="1" x14ac:dyDescent="0.25">
      <c r="B7" s="143" t="s">
        <v>75</v>
      </c>
      <c r="C7" s="152">
        <f>NPER(C5/12,-C6,C4)</f>
        <v>65.247056032389466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7995F-E6D5-4C6E-9D6B-5AD49034448B}">
  <dimension ref="A1:J9"/>
  <sheetViews>
    <sheetView workbookViewId="0">
      <selection activeCell="E6" sqref="E6"/>
    </sheetView>
  </sheetViews>
  <sheetFormatPr defaultRowHeight="15" x14ac:dyDescent="0.25"/>
  <cols>
    <col min="1" max="1" width="20.7109375" bestFit="1" customWidth="1"/>
    <col min="2" max="2" width="19" customWidth="1"/>
    <col min="3" max="3" width="20.5703125" bestFit="1" customWidth="1"/>
    <col min="4" max="4" width="20.5703125" customWidth="1"/>
    <col min="5" max="5" width="8.28515625" bestFit="1" customWidth="1"/>
    <col min="6" max="6" width="5.85546875" customWidth="1"/>
    <col min="7" max="7" width="22.28515625" bestFit="1" customWidth="1"/>
    <col min="9" max="9" width="10.140625" bestFit="1" customWidth="1"/>
    <col min="10" max="10" width="13.85546875" bestFit="1" customWidth="1"/>
    <col min="13" max="13" width="20.7109375" bestFit="1" customWidth="1"/>
    <col min="14" max="14" width="15.42578125" bestFit="1" customWidth="1"/>
  </cols>
  <sheetData>
    <row r="1" spans="1:10" ht="30" x14ac:dyDescent="0.25">
      <c r="A1" t="s">
        <v>5</v>
      </c>
      <c r="B1" s="1" t="s">
        <v>23</v>
      </c>
      <c r="C1" t="s">
        <v>24</v>
      </c>
      <c r="D1" t="s">
        <v>28</v>
      </c>
      <c r="E1" t="s">
        <v>36</v>
      </c>
      <c r="G1" t="s">
        <v>21</v>
      </c>
      <c r="I1" t="s">
        <v>6</v>
      </c>
      <c r="J1" t="s">
        <v>9</v>
      </c>
    </row>
    <row r="2" spans="1:10" x14ac:dyDescent="0.25">
      <c r="A2" t="s">
        <v>6</v>
      </c>
      <c r="B2">
        <v>7</v>
      </c>
      <c r="C2">
        <v>52</v>
      </c>
      <c r="D2" t="s">
        <v>29</v>
      </c>
      <c r="E2">
        <v>1</v>
      </c>
      <c r="G2" t="s">
        <v>22</v>
      </c>
      <c r="I2" t="s">
        <v>35</v>
      </c>
      <c r="J2" t="s">
        <v>10</v>
      </c>
    </row>
    <row r="3" spans="1:10" x14ac:dyDescent="0.25">
      <c r="A3" t="s">
        <v>7</v>
      </c>
      <c r="B3">
        <v>14</v>
      </c>
      <c r="C3">
        <v>26</v>
      </c>
      <c r="D3" t="s">
        <v>7</v>
      </c>
      <c r="E3">
        <v>2</v>
      </c>
      <c r="J3" t="s">
        <v>11</v>
      </c>
    </row>
    <row r="4" spans="1:10" x14ac:dyDescent="0.25">
      <c r="A4" t="s">
        <v>8</v>
      </c>
      <c r="B4">
        <v>15</v>
      </c>
      <c r="C4">
        <v>24</v>
      </c>
      <c r="D4" t="s">
        <v>8</v>
      </c>
      <c r="J4" t="s">
        <v>12</v>
      </c>
    </row>
    <row r="5" spans="1:10" x14ac:dyDescent="0.25">
      <c r="A5" t="s">
        <v>9</v>
      </c>
      <c r="B5">
        <v>1</v>
      </c>
      <c r="C5">
        <v>12</v>
      </c>
      <c r="D5" t="s">
        <v>31</v>
      </c>
      <c r="E5">
        <v>1</v>
      </c>
      <c r="J5" t="s">
        <v>13</v>
      </c>
    </row>
    <row r="6" spans="1:10" x14ac:dyDescent="0.25">
      <c r="A6" t="s">
        <v>10</v>
      </c>
      <c r="B6">
        <v>2</v>
      </c>
      <c r="C6">
        <v>6</v>
      </c>
      <c r="D6" t="s">
        <v>10</v>
      </c>
      <c r="E6">
        <v>2</v>
      </c>
    </row>
    <row r="7" spans="1:10" x14ac:dyDescent="0.25">
      <c r="A7" t="s">
        <v>11</v>
      </c>
      <c r="B7">
        <v>3</v>
      </c>
      <c r="C7">
        <v>4</v>
      </c>
      <c r="D7" t="s">
        <v>32</v>
      </c>
      <c r="E7">
        <v>3</v>
      </c>
    </row>
    <row r="8" spans="1:10" x14ac:dyDescent="0.25">
      <c r="A8" t="s">
        <v>12</v>
      </c>
      <c r="B8">
        <v>6</v>
      </c>
      <c r="C8">
        <v>2</v>
      </c>
      <c r="D8" t="s">
        <v>12</v>
      </c>
      <c r="E8">
        <v>6</v>
      </c>
    </row>
    <row r="9" spans="1:10" x14ac:dyDescent="0.25">
      <c r="A9" t="s">
        <v>13</v>
      </c>
      <c r="B9">
        <v>12</v>
      </c>
      <c r="C9">
        <v>1</v>
      </c>
      <c r="D9" t="s">
        <v>30</v>
      </c>
      <c r="E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36</vt:i4>
      </vt:variant>
    </vt:vector>
  </HeadingPairs>
  <TitlesOfParts>
    <vt:vector size="42" baseType="lpstr">
      <vt:lpstr>Prepayment Checklist</vt:lpstr>
      <vt:lpstr>Payoff Calc. (Target)</vt:lpstr>
      <vt:lpstr>Payoff Calc. (Extra Payment)</vt:lpstr>
      <vt:lpstr>@</vt:lpstr>
      <vt:lpstr>Sheet1</vt:lpstr>
      <vt:lpstr>Named Ranges</vt:lpstr>
      <vt:lpstr>'Payoff Calc. (Target)'!apr</vt:lpstr>
      <vt:lpstr>apr</vt:lpstr>
      <vt:lpstr>'Payoff Calc. (Target)'!array</vt:lpstr>
      <vt:lpstr>array</vt:lpstr>
      <vt:lpstr>balance</vt:lpstr>
      <vt:lpstr>'Payoff Calc. (Target)'!dates</vt:lpstr>
      <vt:lpstr>dates</vt:lpstr>
      <vt:lpstr>'Payoff Calc. (Target)'!first_payment_date</vt:lpstr>
      <vt:lpstr>first_payment_date</vt:lpstr>
      <vt:lpstr>'Payoff Calc. (Target)'!interest_compounded</vt:lpstr>
      <vt:lpstr>interest_compounded</vt:lpstr>
      <vt:lpstr>'Payoff Calc. (Target)'!interest_paid</vt:lpstr>
      <vt:lpstr>interest_paid</vt:lpstr>
      <vt:lpstr>'Payoff Calc. (Target)'!loan</vt:lpstr>
      <vt:lpstr>loan</vt:lpstr>
      <vt:lpstr>Monthly</vt:lpstr>
      <vt:lpstr>'Payoff Calc. (Target)'!nper</vt:lpstr>
      <vt:lpstr>nper</vt:lpstr>
      <vt:lpstr>'Payoff Calc. (Target)'!payment</vt:lpstr>
      <vt:lpstr>payment</vt:lpstr>
      <vt:lpstr>payment_due</vt:lpstr>
      <vt:lpstr>'Payoff Calc. (Target)'!payment_frequency</vt:lpstr>
      <vt:lpstr>payment_frequency</vt:lpstr>
      <vt:lpstr>'Payoff Calc. (Target)'!payment_type</vt:lpstr>
      <vt:lpstr>payment_type</vt:lpstr>
      <vt:lpstr>payment_types</vt:lpstr>
      <vt:lpstr>periodic_table</vt:lpstr>
      <vt:lpstr>'Payoff Calc. (Target)'!principal_paid</vt:lpstr>
      <vt:lpstr>principal_paid</vt:lpstr>
      <vt:lpstr>'Payoff Calc. (Target)'!rate</vt:lpstr>
      <vt:lpstr>rate</vt:lpstr>
      <vt:lpstr>'Payoff Calc. (Target)'!recurring_payment_frequency</vt:lpstr>
      <vt:lpstr>recurring_payment_frequency</vt:lpstr>
      <vt:lpstr>'Payoff Calc. (Target)'!term</vt:lpstr>
      <vt:lpstr>term</vt:lpstr>
      <vt:lpstr>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2022-09-28T06:46:37Z</dcterms:modified>
</cp:coreProperties>
</file>