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E7C44E1D-5078-4182-BA72-26279ACC7E43}" xr6:coauthVersionLast="33" xr6:coauthVersionMax="33" xr10:uidLastSave="{00000000-0000-0000-0000-000000000000}"/>
  <bookViews>
    <workbookView xWindow="0" yWindow="0" windowWidth="22260" windowHeight="12645" activeTab="6" xr2:uid="{00000000-000D-0000-FFFF-FFFF00000000}"/>
  </bookViews>
  <sheets>
    <sheet name="IRR" sheetId="2" r:id="rId1"/>
    <sheet name="Goal Seek" sheetId="3" r:id="rId2"/>
    <sheet name="Manually" sheetId="5" r:id="rId3"/>
    <sheet name="Monthly Cashflows" sheetId="6" r:id="rId4"/>
    <sheet name="XIRR" sheetId="7" r:id="rId5"/>
    <sheet name="IRR Compared" sheetId="9" r:id="rId6"/>
    <sheet name="MIRR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0" l="1"/>
  <c r="E9" i="9" l="1"/>
  <c r="B9" i="9"/>
  <c r="C16" i="6"/>
  <c r="C17" i="6" l="1"/>
  <c r="C16" i="7"/>
  <c r="B16" i="7"/>
  <c r="C7" i="5" l="1"/>
  <c r="C6" i="5"/>
  <c r="C5" i="5"/>
  <c r="C4" i="5"/>
  <c r="C3" i="5"/>
  <c r="C8" i="5" s="1"/>
  <c r="C4" i="3"/>
  <c r="C5" i="3"/>
  <c r="C6" i="3"/>
  <c r="C7" i="3"/>
  <c r="C3" i="3"/>
  <c r="C8" i="3" l="1"/>
  <c r="K11" i="2" l="1"/>
</calcChain>
</file>

<file path=xl/sharedStrings.xml><?xml version="1.0" encoding="utf-8"?>
<sst xmlns="http://schemas.openxmlformats.org/spreadsheetml/2006/main" count="59" uniqueCount="43">
  <si>
    <t>Year</t>
  </si>
  <si>
    <t>IRR (internal rate of return)</t>
  </si>
  <si>
    <t>IRR (values, [guess])</t>
  </si>
  <si>
    <t>Returns the internal rate of return for a series of cash flows</t>
  </si>
  <si>
    <t>Cash Flow ($)</t>
  </si>
  <si>
    <t>Present Value</t>
  </si>
  <si>
    <t>Sum of Present Values</t>
  </si>
  <si>
    <t>Internal Rate of Return</t>
  </si>
  <si>
    <t>Date</t>
  </si>
  <si>
    <t>Initial investment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</si>
  <si>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</si>
  <si>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</si>
  <si>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</si>
  <si>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</si>
  <si>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</si>
  <si>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</si>
  <si>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</si>
  <si>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</si>
  <si>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</si>
  <si>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</si>
  <si>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</si>
  <si>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</si>
  <si>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Net Cash Flow</t>
  </si>
  <si>
    <t>IRR</t>
  </si>
  <si>
    <t>XIRR</t>
  </si>
  <si>
    <t>Project A</t>
  </si>
  <si>
    <t>Initial Investment</t>
  </si>
  <si>
    <t>Year 1</t>
  </si>
  <si>
    <t>Year 2</t>
  </si>
  <si>
    <t>Year 3</t>
  </si>
  <si>
    <t>Year 4</t>
  </si>
  <si>
    <t>Year 5</t>
  </si>
  <si>
    <t>Project B</t>
  </si>
  <si>
    <t>IRR (A)</t>
  </si>
  <si>
    <t>IRR( B)</t>
  </si>
  <si>
    <t>Period</t>
  </si>
  <si>
    <t>Cash Flow</t>
  </si>
  <si>
    <t>Finance rate</t>
  </si>
  <si>
    <t>Reinvestment rate</t>
  </si>
  <si>
    <t>&lt;-- You took a bank loan to invest 5000 at this rate</t>
  </si>
  <si>
    <t>&lt;-- You're reinveting your money with a new project at this rate</t>
  </si>
  <si>
    <t>MIRR(values, finance_rate, reinvest_rate)</t>
  </si>
  <si>
    <t xml:space="preserve">MIRR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</si>
</sst>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9" fontId="0" fillId="0" borderId="0" xfId="0" applyNumberFormat="1"/>
    <xf numFmtId="0" fontId="0" fillId="0" borderId="3" xfId="0" applyBorder="1"/>
    <xf numFmtId="0" fontId="0" fillId="4" borderId="2" xfId="3" applyFont="1"/>
    <xf numFmtId="0" fontId="2" fillId="2" borderId="3" xfId="1" applyBorder="1"/>
    <xf numFmtId="9" fontId="0" fillId="4" borderId="2" xfId="3" applyNumberFormat="1" applyFont="1"/>
    <xf numFmtId="0" fontId="4" fillId="0" borderId="0" xfId="0" applyFont="1"/>
    <xf numFmtId="165" fontId="0" fillId="0" borderId="3" xfId="0" applyNumberFormat="1" applyBorder="1"/>
    <xf numFmtId="0" fontId="3" fillId="3" borderId="3" xfId="2" applyBorder="1"/>
    <xf numFmtId="165" fontId="3" fillId="3" borderId="3" xfId="2" applyNumberFormat="1" applyBorder="1"/>
    <xf numFmtId="164" fontId="0" fillId="4" borderId="3" xfId="3" applyNumberFormat="1" applyFont="1" applyBorder="1"/>
    <xf numFmtId="0" fontId="3" fillId="3" borderId="1" xfId="2"/>
    <xf numFmtId="0" fontId="0" fillId="4" borderId="4" xfId="3" applyFont="1" applyBorder="1"/>
    <xf numFmtId="0" fontId="0" fillId="0" borderId="4" xfId="0" applyBorder="1"/>
    <xf numFmtId="15" fontId="0" fillId="0" borderId="4" xfId="0" applyNumberFormat="1" applyBorder="1"/>
    <xf numFmtId="10" fontId="0" fillId="0" borderId="0" xfId="4" applyNumberFormat="1" applyFont="1"/>
    <xf numFmtId="164" fontId="2" fillId="2" borderId="1" xfId="1" applyNumberFormat="1" applyBorder="1"/>
    <xf numFmtId="10" fontId="2" fillId="2" borderId="1" xfId="1" applyNumberFormat="1" applyBorder="1"/>
    <xf numFmtId="0" fontId="2" fillId="2" borderId="4" xfId="1" applyBorder="1"/>
    <xf numFmtId="9" fontId="2" fillId="2" borderId="4" xfId="1" applyNumberFormat="1" applyBorder="1"/>
    <xf numFmtId="0" fontId="0" fillId="4" borderId="2" xfId="3" applyFont="1" applyAlignment="1">
      <alignment horizontal="center"/>
    </xf>
    <xf numFmtId="9" fontId="0" fillId="0" borderId="4" xfId="0" applyNumberFormat="1" applyBorder="1"/>
    <xf numFmtId="0" fontId="5" fillId="0" borderId="0" xfId="5"/>
    <xf numFmtId="10" fontId="0" fillId="0" borderId="0" xfId="0" applyNumberFormat="1"/>
    <xf numFmtId="10" fontId="3" fillId="3" borderId="1" xfId="2" applyNumberFormat="1"/>
  </cellXfs>
  <cellStyles count="6">
    <cellStyle name="Explanatory Text" xfId="5" builtinId="53"/>
    <cellStyle name="Good" xfId="1" builtinId="26"/>
    <cellStyle name="Normal" xfId="0" builtinId="0"/>
    <cellStyle name="Note" xfId="3" builtinId="10"/>
    <cellStyle name="Output" xfId="2" builtinId="2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4</xdr:row>
      <xdr:rowOff>28574</xdr:rowOff>
    </xdr:from>
    <xdr:to>
      <xdr:col>7</xdr:col>
      <xdr:colOff>421105</xdr:colOff>
      <xdr:row>28</xdr:row>
      <xdr:rowOff>60158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E27111C-C5FB-42C1-952A-18B6E1C30F22}"/>
            </a:ext>
          </a:extLst>
        </xdr:cNvPr>
        <xdr:cNvSpPr txBox="1"/>
      </xdr:nvSpPr>
      <xdr:spPr>
        <a:xfrm>
          <a:off x="138863" y="800600"/>
          <a:ext cx="4312821" cy="4603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values (Required):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array or a reference to cells that contain numbers for which you want to calculate the internal rate of return.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Values must contain at least one positive value and one negative value to calculate the internal rate of return.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 uses the order of values to interpret the order of cash flows. Be sure to enter your payment and income values in the sequence you want.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an array or reference argument contains text, logical values, or empty cells, those values are ignored.</a:t>
          </a:r>
        </a:p>
        <a:p>
          <a:endParaRPr lang="en-US" sz="1100"/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guess (Optional):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number that you guess is close to the result of IRR.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Microsoft Excel uses an iterative technique for calculating IRR. Starting with guess, IRR cycles through the calculation until the result is accurate within 0.00001 percent. If IRR can't find a result that works after 20 tries, the #NUM! error value is returned.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most cases you do not need to provide guess for the IRR calculation. If guess is omitted, it is assumed to be 0.1 (10 percent).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IRR gives the #NUM! error value, or if the result is not close to what you expected, try again with a different value for guess.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2</xdr:row>
      <xdr:rowOff>76199</xdr:rowOff>
    </xdr:from>
    <xdr:to>
      <xdr:col>11</xdr:col>
      <xdr:colOff>590549</xdr:colOff>
      <xdr:row>16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5D85DC5-7627-4A9C-8D98-5E5F229A57C7}"/>
            </a:ext>
          </a:extLst>
        </xdr:cNvPr>
        <xdr:cNvSpPr txBox="1"/>
      </xdr:nvSpPr>
      <xdr:spPr>
        <a:xfrm>
          <a:off x="333373" y="466724"/>
          <a:ext cx="6819901" cy="2686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Returns the internal rate of return for a series of periodic cash flows, considering both cost of investment and interest on reinvestment of cash</a:t>
          </a:r>
        </a:p>
        <a:p>
          <a:endParaRPr lang="en-US" sz="1100" b="1" i="1"/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Values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Required):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array or a reference to cells that contain numbers. These numbers represent a series of payments (negative values) and income (positive values) occurring at regular periods.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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Values must contain at least one positive value and one negative value to calculate the modified internal rate of return. Otherwise, MIRR returns the #DIV/0! error value.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rgbClr val="00B050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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 2" panose="05020102010507070707" pitchFamily="18" charset="2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an array or reference argument contains text, logical values, or empty cells, those values are ignored; however, cells with the value zero are included.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Finance_rate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Required) The interest rate you pay on the money used in the cash flows.</a:t>
          </a:r>
        </a:p>
        <a:p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Reinvest_rate (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Required) The interest rate you receive on the cash flows as you reinvest them.</a:t>
          </a:r>
        </a:p>
        <a:p>
          <a:endParaRPr lang="en-US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A7EE1-7366-4A82-AEA5-8745970B8B6F}">
  <dimension ref="B2:L11"/>
  <sheetViews>
    <sheetView showGridLines="0" zoomScale="95" zoomScaleNormal="95" workbookViewId="0">
      <selection activeCell="L26" sqref="L26"/>
    </sheetView>
  </sheetViews>
  <sheetFormatPr defaultRowHeight="15" x14ac:dyDescent="0.25"/>
  <cols>
    <col min="1" max="1" width="1.7109375" customWidth="1"/>
    <col min="7" max="7" width="12.85546875" customWidth="1"/>
    <col min="8" max="8" width="7.42578125" customWidth="1"/>
    <col min="9" max="9" width="2.5703125" customWidth="1"/>
    <col min="10" max="10" width="24.42578125" customWidth="1"/>
    <col min="11" max="11" width="12.7109375" bestFit="1" customWidth="1"/>
  </cols>
  <sheetData>
    <row r="2" spans="2:12" ht="15.75" x14ac:dyDescent="0.25">
      <c r="B2" s="6" t="s">
        <v>2</v>
      </c>
    </row>
    <row r="3" spans="2:12" x14ac:dyDescent="0.25">
      <c r="B3" t="s">
        <v>3</v>
      </c>
      <c r="J3" s="4" t="s">
        <v>0</v>
      </c>
      <c r="K3" s="4" t="s">
        <v>4</v>
      </c>
    </row>
    <row r="4" spans="2:12" x14ac:dyDescent="0.25">
      <c r="J4" s="2">
        <v>0</v>
      </c>
      <c r="K4" s="2">
        <v>-1000</v>
      </c>
    </row>
    <row r="5" spans="2:12" x14ac:dyDescent="0.25">
      <c r="J5" s="2">
        <v>1</v>
      </c>
      <c r="K5" s="2">
        <v>200</v>
      </c>
    </row>
    <row r="6" spans="2:12" x14ac:dyDescent="0.25">
      <c r="J6" s="2">
        <v>2</v>
      </c>
      <c r="K6" s="2">
        <v>500</v>
      </c>
    </row>
    <row r="7" spans="2:12" x14ac:dyDescent="0.25">
      <c r="J7" s="2">
        <v>3</v>
      </c>
      <c r="K7" s="2">
        <v>200</v>
      </c>
    </row>
    <row r="8" spans="2:12" x14ac:dyDescent="0.25">
      <c r="J8" s="2">
        <v>4</v>
      </c>
      <c r="K8" s="2">
        <v>150</v>
      </c>
    </row>
    <row r="9" spans="2:12" x14ac:dyDescent="0.25">
      <c r="J9" s="2">
        <v>5</v>
      </c>
      <c r="K9" s="2">
        <v>500</v>
      </c>
    </row>
    <row r="11" spans="2:12" x14ac:dyDescent="0.25">
      <c r="J11" s="3" t="s">
        <v>1</v>
      </c>
      <c r="K11" s="5">
        <f>IRR(K4:K9)</f>
        <v>0.15714941412670425</v>
      </c>
      <c r="L11" s="1"/>
    </row>
  </sheetData>
  <dataValidations count="1">
    <dataValidation type="list" allowBlank="1" showInputMessage="1" showErrorMessage="1" sqref="N10" xr:uid="{FFAAE0A7-21C6-47B6-A747-2D9D53CC84F5}">
      <formula1>INDIRECT(#REF!)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D287-0DD7-4A23-BAD7-F6C9B4EB38EC}">
  <dimension ref="A1:F8"/>
  <sheetViews>
    <sheetView showGridLines="0" workbookViewId="0">
      <selection activeCell="C13" sqref="C13"/>
    </sheetView>
  </sheetViews>
  <sheetFormatPr defaultRowHeight="15" x14ac:dyDescent="0.25"/>
  <cols>
    <col min="1" max="1" width="10" customWidth="1"/>
    <col min="2" max="2" width="21.140625" bestFit="1" customWidth="1"/>
    <col min="3" max="3" width="13.5703125" bestFit="1" customWidth="1"/>
    <col min="4" max="4" width="6.140625" customWidth="1"/>
    <col min="5" max="5" width="21.5703125" bestFit="1" customWidth="1"/>
  </cols>
  <sheetData>
    <row r="1" spans="1:6" x14ac:dyDescent="0.25">
      <c r="A1" s="4" t="s">
        <v>0</v>
      </c>
      <c r="B1" s="4" t="s">
        <v>4</v>
      </c>
      <c r="C1" s="2" t="s">
        <v>5</v>
      </c>
    </row>
    <row r="2" spans="1:6" x14ac:dyDescent="0.25">
      <c r="A2" s="2">
        <v>0</v>
      </c>
      <c r="B2" s="2">
        <v>-1000</v>
      </c>
      <c r="C2" s="2"/>
    </row>
    <row r="3" spans="1:6" x14ac:dyDescent="0.25">
      <c r="A3" s="2">
        <v>1</v>
      </c>
      <c r="B3" s="2">
        <v>200</v>
      </c>
      <c r="C3" s="7">
        <f>B3/(1+$F$4)^A3</f>
        <v>172.83852679818119</v>
      </c>
    </row>
    <row r="4" spans="1:6" x14ac:dyDescent="0.25">
      <c r="A4" s="2">
        <v>2</v>
      </c>
      <c r="B4" s="2">
        <v>500</v>
      </c>
      <c r="C4" s="7">
        <f>B4/(1+$F$4)^A4</f>
        <v>373.41445432206996</v>
      </c>
      <c r="E4" s="2" t="s">
        <v>7</v>
      </c>
      <c r="F4" s="10">
        <v>0.15714941399341201</v>
      </c>
    </row>
    <row r="5" spans="1:6" x14ac:dyDescent="0.25">
      <c r="A5" s="2">
        <v>3</v>
      </c>
      <c r="B5" s="2">
        <v>200</v>
      </c>
      <c r="C5" s="7">
        <f>B5/(1+$F$4)^A5</f>
        <v>129.08080834034661</v>
      </c>
    </row>
    <row r="6" spans="1:6" x14ac:dyDescent="0.25">
      <c r="A6" s="2">
        <v>4</v>
      </c>
      <c r="B6" s="2">
        <v>150</v>
      </c>
      <c r="C6" s="7">
        <f>B6/(1+$F$4)^A6</f>
        <v>83.663012817989568</v>
      </c>
    </row>
    <row r="7" spans="1:6" x14ac:dyDescent="0.25">
      <c r="A7" s="2">
        <v>5</v>
      </c>
      <c r="B7" s="2">
        <v>500</v>
      </c>
      <c r="C7" s="7">
        <f>B7/(1+$F$4)^A7</f>
        <v>241.00319804931112</v>
      </c>
    </row>
    <row r="8" spans="1:6" x14ac:dyDescent="0.25">
      <c r="A8" s="8"/>
      <c r="B8" s="8" t="s">
        <v>6</v>
      </c>
      <c r="C8" s="9">
        <f>SUM(C3:C7)</f>
        <v>1000.0000003278985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2D6D4-A305-4577-9035-ADAB7917E1D9}">
  <dimension ref="A1:F8"/>
  <sheetViews>
    <sheetView showGridLines="0" workbookViewId="0">
      <selection activeCell="C5" sqref="C5"/>
    </sheetView>
  </sheetViews>
  <sheetFormatPr defaultRowHeight="15" x14ac:dyDescent="0.25"/>
  <cols>
    <col min="1" max="1" width="10" customWidth="1"/>
    <col min="2" max="2" width="21.140625" bestFit="1" customWidth="1"/>
    <col min="3" max="3" width="13.5703125" bestFit="1" customWidth="1"/>
    <col min="4" max="4" width="6.140625" customWidth="1"/>
    <col min="5" max="5" width="21.5703125" bestFit="1" customWidth="1"/>
  </cols>
  <sheetData>
    <row r="1" spans="1:6" x14ac:dyDescent="0.25">
      <c r="A1" s="4" t="s">
        <v>0</v>
      </c>
      <c r="B1" s="4" t="s">
        <v>4</v>
      </c>
      <c r="C1" s="2" t="s">
        <v>5</v>
      </c>
    </row>
    <row r="2" spans="1:6" x14ac:dyDescent="0.25">
      <c r="A2" s="2">
        <v>0</v>
      </c>
      <c r="B2" s="2">
        <v>-1000</v>
      </c>
      <c r="C2" s="2"/>
    </row>
    <row r="3" spans="1:6" x14ac:dyDescent="0.25">
      <c r="A3" s="2">
        <v>1</v>
      </c>
      <c r="B3" s="2">
        <v>200</v>
      </c>
      <c r="C3" s="7">
        <f>B3/(1+$F$4)^A3</f>
        <v>172.41379310344828</v>
      </c>
    </row>
    <row r="4" spans="1:6" x14ac:dyDescent="0.25">
      <c r="A4" s="2">
        <v>2</v>
      </c>
      <c r="B4" s="2">
        <v>500</v>
      </c>
      <c r="C4" s="7">
        <f>B4/(1+$F$4)^A4</f>
        <v>371.58145065398338</v>
      </c>
      <c r="E4" s="2" t="s">
        <v>7</v>
      </c>
      <c r="F4" s="10">
        <v>0.16</v>
      </c>
    </row>
    <row r="5" spans="1:6" x14ac:dyDescent="0.25">
      <c r="A5" s="2">
        <v>3</v>
      </c>
      <c r="B5" s="2">
        <v>200</v>
      </c>
      <c r="C5" s="7">
        <f>B5/(1+$F$4)^A5</f>
        <v>128.13153470827012</v>
      </c>
    </row>
    <row r="6" spans="1:6" x14ac:dyDescent="0.25">
      <c r="A6" s="2">
        <v>4</v>
      </c>
      <c r="B6" s="2">
        <v>150</v>
      </c>
      <c r="C6" s="7">
        <f>B6/(1+$F$4)^A6</f>
        <v>82.843664682071207</v>
      </c>
    </row>
    <row r="7" spans="1:6" x14ac:dyDescent="0.25">
      <c r="A7" s="2">
        <v>5</v>
      </c>
      <c r="B7" s="2">
        <v>500</v>
      </c>
      <c r="C7" s="7">
        <f>B7/(1+$F$4)^A7</f>
        <v>238.05650770710119</v>
      </c>
    </row>
    <row r="8" spans="1:6" x14ac:dyDescent="0.25">
      <c r="A8" s="8"/>
      <c r="B8" s="8" t="s">
        <v>6</v>
      </c>
      <c r="C8" s="9">
        <f>SUM(C3:C7)</f>
        <v>993.02695085487426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6D6D-7453-4D38-B181-28C6F390EDA8}">
  <dimension ref="A1:C17"/>
  <sheetViews>
    <sheetView showGridLines="0" workbookViewId="0">
      <selection activeCell="I25" sqref="I25"/>
    </sheetView>
  </sheetViews>
  <sheetFormatPr defaultRowHeight="15" x14ac:dyDescent="0.25"/>
  <cols>
    <col min="1" max="1" width="21.5703125" bestFit="1" customWidth="1"/>
    <col min="2" max="2" width="12.7109375" customWidth="1"/>
    <col min="3" max="3" width="13.7109375" bestFit="1" customWidth="1"/>
  </cols>
  <sheetData>
    <row r="1" spans="1:3" x14ac:dyDescent="0.25">
      <c r="A1" s="12"/>
      <c r="B1" s="12" t="s">
        <v>8</v>
      </c>
      <c r="C1" s="12" t="s">
        <v>22</v>
      </c>
    </row>
    <row r="2" spans="1:3" x14ac:dyDescent="0.25">
      <c r="A2" s="13" t="s">
        <v>9</v>
      </c>
      <c r="B2" s="14">
        <v>43100</v>
      </c>
      <c r="C2" s="13">
        <v>-200000</v>
      </c>
    </row>
    <row r="3" spans="1:3" x14ac:dyDescent="0.25">
      <c r="A3" s="13" t="s">
        <v>10</v>
      </c>
      <c r="B3" s="14">
        <v>43131</v>
      </c>
      <c r="C3" s="13">
        <v>-9000</v>
      </c>
    </row>
    <row r="4" spans="1:3" x14ac:dyDescent="0.25">
      <c r="A4" s="13" t="s">
        <v>11</v>
      </c>
      <c r="B4" s="14">
        <v>43159</v>
      </c>
      <c r="C4" s="13">
        <v>-9000</v>
      </c>
    </row>
    <row r="5" spans="1:3" x14ac:dyDescent="0.25">
      <c r="A5" s="13" t="s">
        <v>12</v>
      </c>
      <c r="B5" s="14">
        <v>43190</v>
      </c>
      <c r="C5" s="13">
        <v>7500</v>
      </c>
    </row>
    <row r="6" spans="1:3" x14ac:dyDescent="0.25">
      <c r="A6" s="13" t="s">
        <v>13</v>
      </c>
      <c r="B6" s="14">
        <v>43220</v>
      </c>
      <c r="C6" s="13">
        <v>19000</v>
      </c>
    </row>
    <row r="7" spans="1:3" x14ac:dyDescent="0.25">
      <c r="A7" s="13" t="s">
        <v>14</v>
      </c>
      <c r="B7" s="14">
        <v>43251</v>
      </c>
      <c r="C7" s="13">
        <v>22000</v>
      </c>
    </row>
    <row r="8" spans="1:3" x14ac:dyDescent="0.25">
      <c r="A8" s="13" t="s">
        <v>15</v>
      </c>
      <c r="B8" s="14">
        <v>43281</v>
      </c>
      <c r="C8" s="13">
        <v>24000</v>
      </c>
    </row>
    <row r="9" spans="1:3" x14ac:dyDescent="0.25">
      <c r="A9" s="13" t="s">
        <v>16</v>
      </c>
      <c r="B9" s="14">
        <v>43312</v>
      </c>
      <c r="C9" s="13">
        <v>25000</v>
      </c>
    </row>
    <row r="10" spans="1:3" x14ac:dyDescent="0.25">
      <c r="A10" s="13" t="s">
        <v>17</v>
      </c>
      <c r="B10" s="14">
        <v>43343</v>
      </c>
      <c r="C10" s="13">
        <v>26000</v>
      </c>
    </row>
    <row r="11" spans="1:3" x14ac:dyDescent="0.25">
      <c r="A11" s="13" t="s">
        <v>18</v>
      </c>
      <c r="B11" s="14">
        <v>43373</v>
      </c>
      <c r="C11" s="13">
        <v>26000</v>
      </c>
    </row>
    <row r="12" spans="1:3" x14ac:dyDescent="0.25">
      <c r="A12" s="13" t="s">
        <v>19</v>
      </c>
      <c r="B12" s="14">
        <v>43404</v>
      </c>
      <c r="C12" s="13">
        <v>26000</v>
      </c>
    </row>
    <row r="13" spans="1:3" x14ac:dyDescent="0.25">
      <c r="A13" s="13" t="s">
        <v>20</v>
      </c>
      <c r="B13" s="14">
        <v>43434</v>
      </c>
      <c r="C13" s="13">
        <v>26000</v>
      </c>
    </row>
    <row r="14" spans="1:3" x14ac:dyDescent="0.25">
      <c r="A14" s="13" t="s">
        <v>21</v>
      </c>
      <c r="B14" s="14">
        <v>43465</v>
      </c>
      <c r="C14" s="13">
        <v>26000</v>
      </c>
    </row>
    <row r="16" spans="1:3" x14ac:dyDescent="0.25">
      <c r="A16" s="11" t="s">
        <v>7</v>
      </c>
      <c r="B16" s="11" t="s">
        <v>23</v>
      </c>
      <c r="C16" s="16">
        <f>IRR(C2:C14)*12</f>
        <v>6.504448222759418E-2</v>
      </c>
    </row>
    <row r="17" spans="1:3" x14ac:dyDescent="0.25">
      <c r="A17" s="11"/>
      <c r="B17" s="11" t="s">
        <v>24</v>
      </c>
      <c r="C17" s="17">
        <f>XIRR(C2:C14,B2:B14)</f>
        <v>6.7224696278572096E-2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5A0ED-461B-4064-8C09-F76D75D58CE9}">
  <dimension ref="A1:C16"/>
  <sheetViews>
    <sheetView showGridLines="0" workbookViewId="0">
      <selection activeCell="C16" sqref="C16"/>
    </sheetView>
  </sheetViews>
  <sheetFormatPr defaultRowHeight="15" x14ac:dyDescent="0.25"/>
  <cols>
    <col min="1" max="1" width="14.140625" customWidth="1"/>
    <col min="2" max="2" width="13.7109375" bestFit="1" customWidth="1"/>
    <col min="3" max="3" width="10.140625" bestFit="1" customWidth="1"/>
    <col min="5" max="5" width="10.140625" bestFit="1" customWidth="1"/>
    <col min="7" max="7" width="17" customWidth="1"/>
  </cols>
  <sheetData>
    <row r="1" spans="1:3" x14ac:dyDescent="0.25">
      <c r="A1" s="12" t="s">
        <v>8</v>
      </c>
      <c r="B1" s="12" t="s">
        <v>22</v>
      </c>
    </row>
    <row r="2" spans="1:3" x14ac:dyDescent="0.25">
      <c r="A2" s="14">
        <v>43100</v>
      </c>
      <c r="B2" s="13">
        <v>-200000</v>
      </c>
    </row>
    <row r="3" spans="1:3" x14ac:dyDescent="0.25">
      <c r="A3" s="14">
        <v>43311</v>
      </c>
      <c r="B3" s="13">
        <v>-9000</v>
      </c>
    </row>
    <row r="4" spans="1:3" x14ac:dyDescent="0.25">
      <c r="A4" s="14">
        <v>43324</v>
      </c>
      <c r="B4" s="13">
        <v>-9000</v>
      </c>
    </row>
    <row r="5" spans="1:3" x14ac:dyDescent="0.25">
      <c r="A5" s="14">
        <v>43611</v>
      </c>
      <c r="B5" s="13">
        <v>7500</v>
      </c>
    </row>
    <row r="6" spans="1:3" x14ac:dyDescent="0.25">
      <c r="A6" s="14">
        <v>43826</v>
      </c>
      <c r="B6" s="13">
        <v>19000</v>
      </c>
    </row>
    <row r="7" spans="1:3" x14ac:dyDescent="0.25">
      <c r="A7" s="14">
        <v>44142</v>
      </c>
      <c r="B7" s="13">
        <v>22000</v>
      </c>
    </row>
    <row r="8" spans="1:3" x14ac:dyDescent="0.25">
      <c r="A8" s="14">
        <v>44183</v>
      </c>
      <c r="B8" s="13">
        <v>24000</v>
      </c>
    </row>
    <row r="9" spans="1:3" x14ac:dyDescent="0.25">
      <c r="A9" s="14">
        <v>44545</v>
      </c>
      <c r="B9" s="13">
        <v>25000</v>
      </c>
    </row>
    <row r="10" spans="1:3" x14ac:dyDescent="0.25">
      <c r="A10" s="14">
        <v>44605</v>
      </c>
      <c r="B10" s="13">
        <v>26000</v>
      </c>
    </row>
    <row r="11" spans="1:3" x14ac:dyDescent="0.25">
      <c r="A11" s="14">
        <v>44775</v>
      </c>
      <c r="B11" s="13">
        <v>26000</v>
      </c>
    </row>
    <row r="12" spans="1:3" x14ac:dyDescent="0.25">
      <c r="A12" s="14">
        <v>44887</v>
      </c>
      <c r="B12" s="13">
        <v>60000</v>
      </c>
    </row>
    <row r="13" spans="1:3" x14ac:dyDescent="0.25">
      <c r="A13" s="14">
        <v>45374</v>
      </c>
      <c r="B13" s="13">
        <v>26000</v>
      </c>
    </row>
    <row r="14" spans="1:3" x14ac:dyDescent="0.25">
      <c r="A14" s="14">
        <v>45453</v>
      </c>
      <c r="B14" s="13">
        <v>26000</v>
      </c>
    </row>
    <row r="16" spans="1:3" x14ac:dyDescent="0.25">
      <c r="B16" s="15">
        <f>XIRR(B2:B14,A2:A14)</f>
        <v>4.3885859847068776E-2</v>
      </c>
      <c r="C16">
        <f>XIRR(B2:B14,A2:A14)</f>
        <v>4.3885859847068776E-2</v>
      </c>
    </row>
  </sheetData>
  <sortState ref="E7:E18">
    <sortCondition ref="E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3F777-A866-464F-9C52-A33BC4C97892}">
  <dimension ref="A1:E9"/>
  <sheetViews>
    <sheetView showGridLines="0" workbookViewId="0">
      <selection activeCell="A2" sqref="A2:B7"/>
    </sheetView>
  </sheetViews>
  <sheetFormatPr defaultRowHeight="15" x14ac:dyDescent="0.25"/>
  <cols>
    <col min="1" max="1" width="16.85546875" bestFit="1" customWidth="1"/>
    <col min="4" max="4" width="16.85546875" bestFit="1" customWidth="1"/>
  </cols>
  <sheetData>
    <row r="1" spans="1:5" x14ac:dyDescent="0.25">
      <c r="A1" s="20" t="s">
        <v>25</v>
      </c>
      <c r="B1" s="20"/>
      <c r="D1" s="20" t="s">
        <v>32</v>
      </c>
      <c r="E1" s="20"/>
    </row>
    <row r="2" spans="1:5" x14ac:dyDescent="0.25">
      <c r="A2" s="13" t="s">
        <v>26</v>
      </c>
      <c r="B2" s="13">
        <v>-5000</v>
      </c>
      <c r="D2" s="13" t="s">
        <v>26</v>
      </c>
      <c r="E2" s="13">
        <v>-2000</v>
      </c>
    </row>
    <row r="3" spans="1:5" x14ac:dyDescent="0.25">
      <c r="A3" s="13" t="s">
        <v>27</v>
      </c>
      <c r="B3" s="13">
        <v>700</v>
      </c>
      <c r="D3" s="13" t="s">
        <v>27</v>
      </c>
      <c r="E3" s="13">
        <v>400</v>
      </c>
    </row>
    <row r="4" spans="1:5" x14ac:dyDescent="0.25">
      <c r="A4" s="13" t="s">
        <v>28</v>
      </c>
      <c r="B4" s="13">
        <v>900</v>
      </c>
      <c r="D4" s="13" t="s">
        <v>28</v>
      </c>
      <c r="E4" s="13">
        <v>700</v>
      </c>
    </row>
    <row r="5" spans="1:5" x14ac:dyDescent="0.25">
      <c r="A5" s="13" t="s">
        <v>29</v>
      </c>
      <c r="B5" s="13">
        <v>1600</v>
      </c>
      <c r="D5" s="13" t="s">
        <v>29</v>
      </c>
      <c r="E5" s="13">
        <v>500</v>
      </c>
    </row>
    <row r="6" spans="1:5" x14ac:dyDescent="0.25">
      <c r="A6" s="13" t="s">
        <v>30</v>
      </c>
      <c r="B6" s="13">
        <v>1500</v>
      </c>
      <c r="D6" s="13" t="s">
        <v>30</v>
      </c>
      <c r="E6" s="13">
        <v>400</v>
      </c>
    </row>
    <row r="7" spans="1:5" x14ac:dyDescent="0.25">
      <c r="A7" s="13" t="s">
        <v>31</v>
      </c>
      <c r="B7" s="13">
        <v>700</v>
      </c>
      <c r="D7" s="13" t="s">
        <v>31</v>
      </c>
      <c r="E7" s="13">
        <v>300</v>
      </c>
    </row>
    <row r="9" spans="1:5" x14ac:dyDescent="0.25">
      <c r="A9" s="18" t="s">
        <v>33</v>
      </c>
      <c r="B9" s="19">
        <f>IRR(B2:B7)</f>
        <v>2.5196175200568494E-2</v>
      </c>
      <c r="D9" s="18" t="s">
        <v>34</v>
      </c>
      <c r="E9" s="19">
        <f>IRR(E2:E7)</f>
        <v>5.2314494813118229E-2</v>
      </c>
    </row>
  </sheetData>
  <mergeCells count="2">
    <mergeCell ref="A1:B1"/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0692B-9CB3-4ACC-9F02-C47AED322AC5}">
  <dimension ref="B2:G24"/>
  <sheetViews>
    <sheetView showGridLines="0" tabSelected="1" workbookViewId="0">
      <selection activeCell="O30" sqref="O30"/>
    </sheetView>
  </sheetViews>
  <sheetFormatPr defaultRowHeight="15" x14ac:dyDescent="0.25"/>
  <cols>
    <col min="1" max="1" width="5" customWidth="1"/>
    <col min="2" max="3" width="9.85546875" bestFit="1" customWidth="1"/>
    <col min="4" max="4" width="7.42578125" customWidth="1"/>
    <col min="5" max="5" width="17.7109375" bestFit="1" customWidth="1"/>
    <col min="6" max="6" width="8.5703125" customWidth="1"/>
    <col min="11" max="11" width="8.42578125" customWidth="1"/>
  </cols>
  <sheetData>
    <row r="2" spans="2:2" ht="15.75" x14ac:dyDescent="0.25">
      <c r="B2" s="6" t="s">
        <v>41</v>
      </c>
    </row>
    <row r="18" spans="2:7" x14ac:dyDescent="0.25">
      <c r="B18" s="18" t="s">
        <v>35</v>
      </c>
      <c r="C18" s="18" t="s">
        <v>36</v>
      </c>
    </row>
    <row r="19" spans="2:7" x14ac:dyDescent="0.25">
      <c r="B19" s="13">
        <v>0</v>
      </c>
      <c r="C19" s="13">
        <v>-5000</v>
      </c>
      <c r="E19" s="13" t="s">
        <v>37</v>
      </c>
      <c r="F19" s="21">
        <v>0.12</v>
      </c>
      <c r="G19" s="22" t="s">
        <v>39</v>
      </c>
    </row>
    <row r="20" spans="2:7" x14ac:dyDescent="0.25">
      <c r="B20" s="13">
        <v>1</v>
      </c>
      <c r="C20" s="13">
        <v>700</v>
      </c>
      <c r="E20" s="13" t="s">
        <v>38</v>
      </c>
      <c r="F20" s="21">
        <v>0.2</v>
      </c>
      <c r="G20" s="22" t="s">
        <v>40</v>
      </c>
    </row>
    <row r="21" spans="2:7" x14ac:dyDescent="0.25">
      <c r="B21" s="13">
        <v>2</v>
      </c>
      <c r="C21" s="13">
        <v>900</v>
      </c>
    </row>
    <row r="22" spans="2:7" x14ac:dyDescent="0.25">
      <c r="B22" s="13">
        <v>3</v>
      </c>
      <c r="C22" s="13">
        <v>1600</v>
      </c>
      <c r="E22" s="11" t="s">
        <v>42</v>
      </c>
      <c r="F22" s="24">
        <f>MIRR(C19:C24,F19,F20)</f>
        <v>9.3312247079064603E-2</v>
      </c>
      <c r="G22" s="23"/>
    </row>
    <row r="23" spans="2:7" x14ac:dyDescent="0.25">
      <c r="B23" s="13">
        <v>4</v>
      </c>
      <c r="C23" s="13">
        <v>1500</v>
      </c>
    </row>
    <row r="24" spans="2:7" x14ac:dyDescent="0.25">
      <c r="B24" s="13">
        <v>5</v>
      </c>
      <c r="C24" s="13">
        <v>700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IRR</vt:lpstr>
      <vt:lpstr>Goal Seek</vt:lpstr>
      <vt:lpstr>Manually</vt:lpstr>
      <vt:lpstr>Monthly Cashflows</vt:lpstr>
      <vt:lpstr>XIRR</vt:lpstr>
      <vt:lpstr>IRR Compared</vt:lpstr>
      <vt:lpstr>MIRR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2018-06-11T07:04:22Z</dcterms:modified>
</cp:coreProperties>
</file>