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G:\My Projects\ExcelDemy\Articles (Kawser)\171-vlookup with if condition in excel example\"/>
    </mc:Choice>
  </mc:AlternateContent>
  <xr:revisionPtr revIDLastSave="0" documentId="10_ncr:8100000_{BD422F7C-CFC6-4C2C-A81E-A3E3FDB2D4F9}" xr6:coauthVersionLast="32" xr6:coauthVersionMax="32" xr10:uidLastSave="{00000000-0000-0000-0000-000000000000}"/>
  <bookViews>
    <workbookView xWindow="0" yWindow="0" windowWidth="28800" windowHeight="13620" xr2:uid="{3B9B8C63-3EFD-4092-B008-4A3362DC7A3D}"/>
  </bookViews>
  <sheets>
    <sheet name="IF" sheetId="8" r:id="rId1"/>
    <sheet name="VLOOKUP" sheetId="7" r:id="rId2"/>
    <sheet name="Ex1" sheetId="2" r:id="rId3"/>
    <sheet name="Ex2" sheetId="4" r:id="rId4"/>
    <sheet name="Ex3" sheetId="9" r:id="rId5"/>
    <sheet name="Ex4" sheetId="10" r:id="rId6"/>
    <sheet name="Ex5" sheetId="3" r:id="rId7"/>
  </sheets>
  <definedNames>
    <definedName name="new_customer">'Ex2'!$B$5:$C$9</definedName>
    <definedName name="old_customer">'Ex2'!$B$13:$C$17</definedName>
    <definedName name="price_list">'Ex5'!$B$4:$C$9</definedName>
    <definedName name="product_status">'Ex3'!$B$4:$D$9</definedName>
    <definedName name="sales_table">'Ex4'!$B$4:$E$11</definedName>
    <definedName name="shop_price">'Ex1'!$B$8:$D$12</definedName>
    <definedName name="table_array">VLOOKUP!$J$4:$L$9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9" l="1"/>
  <c r="E14" i="9" s="1"/>
  <c r="H5" i="4"/>
  <c r="K7" i="3"/>
  <c r="F8" i="3"/>
  <c r="F7" i="3"/>
  <c r="F6" i="3"/>
  <c r="F5" i="3"/>
  <c r="D17" i="10"/>
  <c r="D18" i="10"/>
  <c r="D19" i="10"/>
  <c r="D20" i="10"/>
  <c r="D21" i="10"/>
  <c r="D22" i="10"/>
  <c r="D23" i="10"/>
  <c r="D16" i="10"/>
  <c r="C18" i="10"/>
  <c r="C19" i="10"/>
  <c r="C20" i="10"/>
  <c r="C21" i="10"/>
  <c r="C22" i="10"/>
  <c r="C23" i="10"/>
  <c r="C17" i="10"/>
  <c r="E12" i="10"/>
  <c r="D12" i="10"/>
  <c r="C12" i="10"/>
  <c r="C16" i="9"/>
  <c r="E16" i="9" s="1"/>
  <c r="C17" i="9"/>
  <c r="E17" i="9" s="1"/>
  <c r="C15" i="9"/>
  <c r="E15" i="9" s="1"/>
  <c r="C24" i="10" l="1"/>
  <c r="D24" i="10"/>
  <c r="E18" i="9"/>
  <c r="H6" i="4"/>
  <c r="H7" i="4"/>
  <c r="H8" i="4"/>
  <c r="H9" i="4"/>
  <c r="H10" i="4"/>
  <c r="J5" i="8" l="1"/>
  <c r="K14" i="7"/>
  <c r="M14" i="7" s="1"/>
  <c r="G8" i="2"/>
  <c r="K15" i="7"/>
  <c r="M15" i="7" s="1"/>
  <c r="K16" i="7"/>
  <c r="M16" i="7" s="1"/>
  <c r="J6" i="8"/>
  <c r="J7" i="8"/>
  <c r="J8" i="8"/>
  <c r="M17" i="7" l="1"/>
  <c r="M19" i="7" s="1"/>
  <c r="G9" i="2" l="1"/>
  <c r="I9" i="2" s="1"/>
  <c r="G10" i="2"/>
  <c r="I10" i="2" s="1"/>
  <c r="G11" i="2"/>
  <c r="I11" i="2" s="1"/>
  <c r="G12" i="2"/>
  <c r="I12" i="2" s="1"/>
  <c r="I8" i="2"/>
  <c r="I13" i="2" l="1"/>
</calcChain>
</file>

<file path=xl/sharedStrings.xml><?xml version="1.0" encoding="utf-8"?>
<sst xmlns="http://schemas.openxmlformats.org/spreadsheetml/2006/main" count="195" uniqueCount="130">
  <si>
    <t>Name</t>
  </si>
  <si>
    <t>John</t>
  </si>
  <si>
    <t>Sales</t>
  </si>
  <si>
    <t>Target</t>
  </si>
  <si>
    <t>Product</t>
  </si>
  <si>
    <t>Price</t>
  </si>
  <si>
    <t>Quantity</t>
  </si>
  <si>
    <t>Total</t>
  </si>
  <si>
    <t>Egg</t>
  </si>
  <si>
    <t>Milk</t>
  </si>
  <si>
    <t>Masala</t>
  </si>
  <si>
    <t>Salt Biscuit</t>
  </si>
  <si>
    <t>Vinegar</t>
  </si>
  <si>
    <t>Meena</t>
  </si>
  <si>
    <t>Lavender</t>
  </si>
  <si>
    <t>Choose Store:</t>
  </si>
  <si>
    <t>Comm %</t>
  </si>
  <si>
    <t>Choosing the Bargain Store</t>
  </si>
  <si>
    <t>logical_test</t>
  </si>
  <si>
    <t>value_if_true</t>
  </si>
  <si>
    <t>value_if_false</t>
  </si>
  <si>
    <r>
      <t>=IF(</t>
    </r>
    <r>
      <rPr>
        <b/>
        <sz val="11"/>
        <color rgb="FF0070C0"/>
        <rFont val="Calibri"/>
        <family val="2"/>
        <scheme val="minor"/>
      </rPr>
      <t>$C$4</t>
    </r>
    <r>
      <rPr>
        <b/>
        <sz val="11"/>
        <color theme="1"/>
        <rFont val="Calibri"/>
        <family val="2"/>
        <scheme val="minor"/>
      </rPr>
      <t>="Meena",VLOOKUP</t>
    </r>
    <r>
      <rPr>
        <b/>
        <sz val="11"/>
        <color rgb="FFFF0000"/>
        <rFont val="Calibri"/>
        <family val="2"/>
        <scheme val="minor"/>
      </rPr>
      <t>(F8</t>
    </r>
    <r>
      <rPr>
        <b/>
        <sz val="11"/>
        <color theme="1"/>
        <rFont val="Calibri"/>
        <family val="2"/>
        <scheme val="minor"/>
      </rPr>
      <t>,</t>
    </r>
    <r>
      <rPr>
        <b/>
        <sz val="11"/>
        <color rgb="FF7030A0"/>
        <rFont val="Calibri"/>
        <family val="2"/>
        <scheme val="minor"/>
      </rPr>
      <t>shop_price</t>
    </r>
    <r>
      <rPr>
        <b/>
        <sz val="11"/>
        <color theme="1"/>
        <rFont val="Calibri"/>
        <family val="2"/>
        <scheme val="minor"/>
      </rPr>
      <t>,2,FALSE</t>
    </r>
    <r>
      <rPr>
        <b/>
        <sz val="11"/>
        <color rgb="FFFF0000"/>
        <rFont val="Calibri"/>
        <family val="2"/>
        <scheme val="minor"/>
      </rPr>
      <t>)</t>
    </r>
    <r>
      <rPr>
        <b/>
        <sz val="11"/>
        <color theme="1"/>
        <rFont val="Calibri"/>
        <family val="2"/>
        <scheme val="minor"/>
      </rPr>
      <t>,VLOOKUP</t>
    </r>
    <r>
      <rPr>
        <b/>
        <sz val="11"/>
        <color rgb="FFFF0000"/>
        <rFont val="Calibri"/>
        <family val="2"/>
        <scheme val="minor"/>
      </rPr>
      <t>(F8</t>
    </r>
    <r>
      <rPr>
        <b/>
        <sz val="11"/>
        <color theme="1"/>
        <rFont val="Calibri"/>
        <family val="2"/>
        <scheme val="minor"/>
      </rPr>
      <t>,</t>
    </r>
    <r>
      <rPr>
        <b/>
        <sz val="11"/>
        <color rgb="FF7030A0"/>
        <rFont val="Calibri"/>
        <family val="2"/>
        <scheme val="minor"/>
      </rPr>
      <t>shop_price</t>
    </r>
    <r>
      <rPr>
        <b/>
        <sz val="11"/>
        <color theme="1"/>
        <rFont val="Calibri"/>
        <family val="2"/>
        <scheme val="minor"/>
      </rPr>
      <t>,3,FALSE</t>
    </r>
    <r>
      <rPr>
        <b/>
        <sz val="11"/>
        <color rgb="FFFF0000"/>
        <rFont val="Calibri"/>
        <family val="2"/>
        <scheme val="minor"/>
      </rPr>
      <t>)</t>
    </r>
    <r>
      <rPr>
        <b/>
        <sz val="11"/>
        <color theme="1"/>
        <rFont val="Calibri"/>
        <family val="2"/>
        <scheme val="minor"/>
      </rPr>
      <t>)</t>
    </r>
  </si>
  <si>
    <t xml:space="preserve"> G8</t>
  </si>
  <si>
    <t>IF (logical_test, value_if_true, [value_if_false])</t>
  </si>
  <si>
    <t>Budgeted</t>
  </si>
  <si>
    <t>Actual Spent</t>
  </si>
  <si>
    <t>Status</t>
  </si>
  <si>
    <t>J5</t>
  </si>
  <si>
    <r>
      <t>=IF(</t>
    </r>
    <r>
      <rPr>
        <b/>
        <sz val="11"/>
        <color rgb="FF0070C0"/>
        <rFont val="Calibri"/>
        <family val="2"/>
        <scheme val="minor"/>
      </rPr>
      <t>I5</t>
    </r>
    <r>
      <rPr>
        <b/>
        <sz val="11"/>
        <color theme="1"/>
        <rFont val="Calibri"/>
        <family val="2"/>
        <scheme val="minor"/>
      </rPr>
      <t>&gt;</t>
    </r>
    <r>
      <rPr>
        <b/>
        <sz val="11"/>
        <color rgb="FFFF0000"/>
        <rFont val="Calibri"/>
        <family val="2"/>
        <scheme val="minor"/>
      </rPr>
      <t>H5</t>
    </r>
    <r>
      <rPr>
        <b/>
        <sz val="11"/>
        <color theme="1"/>
        <rFont val="Calibri"/>
        <family val="2"/>
        <scheme val="minor"/>
      </rPr>
      <t>, "Over Budget", "Within Budget")</t>
    </r>
  </si>
  <si>
    <r>
      <rPr>
        <b/>
        <sz val="11"/>
        <color rgb="FF0070C0"/>
        <rFont val="Calibri"/>
        <family val="2"/>
        <scheme val="minor"/>
      </rPr>
      <t>I5</t>
    </r>
    <r>
      <rPr>
        <b/>
        <sz val="11"/>
        <color theme="1"/>
        <rFont val="Calibri"/>
        <family val="2"/>
        <scheme val="minor"/>
      </rPr>
      <t>&gt;</t>
    </r>
    <r>
      <rPr>
        <b/>
        <sz val="11"/>
        <color rgb="FFFF0000"/>
        <rFont val="Calibri"/>
        <family val="2"/>
        <scheme val="minor"/>
      </rPr>
      <t>H5</t>
    </r>
  </si>
  <si>
    <t>Over Budget</t>
  </si>
  <si>
    <t>Within Budget</t>
  </si>
  <si>
    <t>Arguments</t>
  </si>
  <si>
    <t>Returns</t>
  </si>
  <si>
    <t>This arg. will not be returned</t>
  </si>
  <si>
    <t>This arg. will be returned</t>
  </si>
  <si>
    <t>argument</t>
  </si>
  <si>
    <t>arg.=</t>
  </si>
  <si>
    <t>VLOOKUP (lookup_value, table_array, column_index_num, [range_lookup])</t>
  </si>
  <si>
    <t>Item</t>
  </si>
  <si>
    <t>Total $</t>
  </si>
  <si>
    <t>Bread</t>
  </si>
  <si>
    <t>Product ID</t>
  </si>
  <si>
    <t>Butter</t>
  </si>
  <si>
    <t>Grapes</t>
  </si>
  <si>
    <t>Your Shopping Cart:</t>
  </si>
  <si>
    <t>Vat</t>
  </si>
  <si>
    <t>Pay</t>
  </si>
  <si>
    <t>table_array = J4: L9</t>
  </si>
  <si>
    <t>column 1</t>
  </si>
  <si>
    <t>column 2</t>
  </si>
  <si>
    <t>column 3</t>
  </si>
  <si>
    <r>
      <t>=VLOOKUP(</t>
    </r>
    <r>
      <rPr>
        <b/>
        <i/>
        <sz val="11"/>
        <color rgb="FF0070C0"/>
        <rFont val="Calibri"/>
        <family val="2"/>
        <scheme val="minor"/>
      </rPr>
      <t>J14</t>
    </r>
    <r>
      <rPr>
        <b/>
        <i/>
        <sz val="11"/>
        <color theme="1"/>
        <rFont val="Calibri"/>
        <family val="2"/>
        <scheme val="minor"/>
      </rPr>
      <t xml:space="preserve">, </t>
    </r>
    <r>
      <rPr>
        <b/>
        <i/>
        <sz val="11"/>
        <color rgb="FFC00000"/>
        <rFont val="Calibri"/>
        <family val="2"/>
        <scheme val="minor"/>
      </rPr>
      <t>table_array</t>
    </r>
    <r>
      <rPr>
        <b/>
        <i/>
        <sz val="11"/>
        <color theme="1"/>
        <rFont val="Calibri"/>
        <family val="2"/>
        <scheme val="minor"/>
      </rPr>
      <t>, 3, FALSE)</t>
    </r>
  </si>
  <si>
    <t>K14</t>
  </si>
  <si>
    <t>See the output of this formula in cell K14</t>
  </si>
  <si>
    <t xml:space="preserve"> VLOOKUP function returns 5.25 in cell K14</t>
  </si>
  <si>
    <t>*table_array is in ascending order</t>
  </si>
  <si>
    <t>VLOOKUP with 2 Tables</t>
  </si>
  <si>
    <t>New</t>
  </si>
  <si>
    <t>Old</t>
  </si>
  <si>
    <t>Mike</t>
  </si>
  <si>
    <t>Lutfa</t>
  </si>
  <si>
    <t>Erina</t>
  </si>
  <si>
    <t>Kaite</t>
  </si>
  <si>
    <t>Florin</t>
  </si>
  <si>
    <t>Group: new_customer</t>
  </si>
  <si>
    <t>Group: old_customer</t>
  </si>
  <si>
    <t>H5</t>
  </si>
  <si>
    <t>lookup_value</t>
  </si>
  <si>
    <t>table_array</t>
  </si>
  <si>
    <t>col_index_num</t>
  </si>
  <si>
    <t>range_lookup</t>
  </si>
  <si>
    <r>
      <t>=VLOOKUP(</t>
    </r>
    <r>
      <rPr>
        <b/>
        <sz val="11"/>
        <color rgb="FF0070C0"/>
        <rFont val="Calibri"/>
        <family val="2"/>
        <scheme val="minor"/>
      </rPr>
      <t>G5</t>
    </r>
    <r>
      <rPr>
        <b/>
        <sz val="11"/>
        <color theme="1"/>
        <rFont val="Calibri"/>
        <family val="2"/>
        <scheme val="minor"/>
      </rPr>
      <t>, IF</t>
    </r>
    <r>
      <rPr>
        <b/>
        <sz val="11"/>
        <color rgb="FFFF0000"/>
        <rFont val="Calibri"/>
        <family val="2"/>
        <scheme val="minor"/>
      </rPr>
      <t>(F5</t>
    </r>
    <r>
      <rPr>
        <b/>
        <sz val="11"/>
        <color theme="1"/>
        <rFont val="Calibri"/>
        <family val="2"/>
        <scheme val="minor"/>
      </rPr>
      <t xml:space="preserve">="New", </t>
    </r>
    <r>
      <rPr>
        <b/>
        <sz val="11"/>
        <color rgb="FF7030A0"/>
        <rFont val="Calibri"/>
        <family val="2"/>
        <scheme val="minor"/>
      </rPr>
      <t>new_customer</t>
    </r>
    <r>
      <rPr>
        <b/>
        <sz val="11"/>
        <color theme="1"/>
        <rFont val="Calibri"/>
        <family val="2"/>
        <scheme val="minor"/>
      </rPr>
      <t xml:space="preserve">, </t>
    </r>
    <r>
      <rPr>
        <b/>
        <sz val="11"/>
        <color rgb="FF00B050"/>
        <rFont val="Calibri"/>
        <family val="2"/>
        <scheme val="minor"/>
      </rPr>
      <t>old_customer</t>
    </r>
    <r>
      <rPr>
        <b/>
        <sz val="11"/>
        <color rgb="FFFF0000"/>
        <rFont val="Calibri"/>
        <family val="2"/>
        <scheme val="minor"/>
      </rPr>
      <t>)</t>
    </r>
    <r>
      <rPr>
        <b/>
        <sz val="11"/>
        <color theme="1"/>
        <rFont val="Calibri"/>
        <family val="2"/>
        <scheme val="minor"/>
      </rPr>
      <t>, 2, TRUE)</t>
    </r>
  </si>
  <si>
    <t>Mango</t>
  </si>
  <si>
    <t>Banana</t>
  </si>
  <si>
    <t>Shopping cart</t>
  </si>
  <si>
    <t>Unit Price</t>
  </si>
  <si>
    <t>Price $</t>
  </si>
  <si>
    <t>Available</t>
  </si>
  <si>
    <t>Not available</t>
  </si>
  <si>
    <t>Using VLOOKUP as logical test of an IF function</t>
  </si>
  <si>
    <t>C14</t>
  </si>
  <si>
    <r>
      <t>=IF(VLOOKUP</t>
    </r>
    <r>
      <rPr>
        <b/>
        <sz val="11"/>
        <color rgb="FFFF0000"/>
        <rFont val="Calibri"/>
        <family val="2"/>
        <scheme val="minor"/>
      </rPr>
      <t>(</t>
    </r>
    <r>
      <rPr>
        <b/>
        <sz val="11"/>
        <color rgb="FF0070C0"/>
        <rFont val="Calibri"/>
        <family val="2"/>
        <scheme val="minor"/>
      </rPr>
      <t>B14</t>
    </r>
    <r>
      <rPr>
        <b/>
        <sz val="11"/>
        <color theme="1"/>
        <rFont val="Calibri"/>
        <family val="2"/>
        <scheme val="minor"/>
      </rPr>
      <t xml:space="preserve">, </t>
    </r>
    <r>
      <rPr>
        <b/>
        <sz val="11"/>
        <color rgb="FFFF0000"/>
        <rFont val="Calibri"/>
        <family val="2"/>
        <scheme val="minor"/>
      </rPr>
      <t>product_status</t>
    </r>
    <r>
      <rPr>
        <b/>
        <sz val="11"/>
        <color theme="1"/>
        <rFont val="Calibri"/>
        <family val="2"/>
        <scheme val="minor"/>
      </rPr>
      <t>, 2, FALSE</t>
    </r>
    <r>
      <rPr>
        <b/>
        <sz val="11"/>
        <color rgb="FFFF0000"/>
        <rFont val="Calibri"/>
        <family val="2"/>
        <scheme val="minor"/>
      </rPr>
      <t>)</t>
    </r>
    <r>
      <rPr>
        <b/>
        <sz val="11"/>
        <color theme="1"/>
        <rFont val="Calibri"/>
        <family val="2"/>
        <scheme val="minor"/>
      </rPr>
      <t>="Available", "In Stock", "Not in Stock")</t>
    </r>
  </si>
  <si>
    <t>=IF(</t>
  </si>
  <si>
    <t>value_if_false)</t>
  </si>
  <si>
    <t>logical_test,</t>
  </si>
  <si>
    <t>value_if_true,</t>
  </si>
  <si>
    <t>Salesman</t>
  </si>
  <si>
    <t>Projected</t>
  </si>
  <si>
    <t>Actual Sales</t>
  </si>
  <si>
    <t>A</t>
  </si>
  <si>
    <t>B</t>
  </si>
  <si>
    <t>C</t>
  </si>
  <si>
    <t>D</t>
  </si>
  <si>
    <t>E</t>
  </si>
  <si>
    <t>F</t>
  </si>
  <si>
    <t>G</t>
  </si>
  <si>
    <t>Type</t>
  </si>
  <si>
    <t>Dynamic VLOOKUP column index number selection</t>
  </si>
  <si>
    <t>D16</t>
  </si>
  <si>
    <r>
      <t>=VLOOKUP(</t>
    </r>
    <r>
      <rPr>
        <b/>
        <sz val="11"/>
        <color rgb="FF0070C0"/>
        <rFont val="Calibri"/>
        <family val="2"/>
        <scheme val="minor"/>
      </rPr>
      <t>B16</t>
    </r>
    <r>
      <rPr>
        <b/>
        <sz val="11"/>
        <color theme="1"/>
        <rFont val="Calibri"/>
        <family val="2"/>
        <scheme val="minor"/>
      </rPr>
      <t xml:space="preserve">, </t>
    </r>
    <r>
      <rPr>
        <b/>
        <sz val="11"/>
        <color rgb="FFFF0000"/>
        <rFont val="Calibri"/>
        <family val="2"/>
        <scheme val="minor"/>
      </rPr>
      <t>sales_table</t>
    </r>
    <r>
      <rPr>
        <b/>
        <sz val="11"/>
        <color theme="1"/>
        <rFont val="Calibri"/>
        <family val="2"/>
        <scheme val="minor"/>
      </rPr>
      <t>, IF</t>
    </r>
    <r>
      <rPr>
        <b/>
        <sz val="11"/>
        <color rgb="FFFF0000"/>
        <rFont val="Calibri"/>
        <family val="2"/>
        <scheme val="minor"/>
      </rPr>
      <t>(</t>
    </r>
    <r>
      <rPr>
        <b/>
        <sz val="11"/>
        <color rgb="FF7030A0"/>
        <rFont val="Calibri"/>
        <family val="2"/>
        <scheme val="minor"/>
      </rPr>
      <t>$C$14</t>
    </r>
    <r>
      <rPr>
        <b/>
        <sz val="11"/>
        <color theme="1"/>
        <rFont val="Calibri"/>
        <family val="2"/>
        <scheme val="minor"/>
      </rPr>
      <t>="Projected", 3, 4</t>
    </r>
    <r>
      <rPr>
        <b/>
        <sz val="11"/>
        <color rgb="FFFF0000"/>
        <rFont val="Calibri"/>
        <family val="2"/>
        <scheme val="minor"/>
      </rPr>
      <t>)</t>
    </r>
    <r>
      <rPr>
        <b/>
        <sz val="11"/>
        <color theme="1"/>
        <rFont val="Calibri"/>
        <family val="2"/>
        <scheme val="minor"/>
      </rPr>
      <t>, FALSE)</t>
    </r>
  </si>
  <si>
    <t>sales_table = $B$4:$E$11</t>
  </si>
  <si>
    <t>VLOOKUP with IFERROR, IF + ISNA function</t>
  </si>
  <si>
    <t>Apple</t>
  </si>
  <si>
    <t>Hot dog</t>
  </si>
  <si>
    <t>Noodles</t>
  </si>
  <si>
    <t>F6</t>
  </si>
  <si>
    <t>&lt;-- untreated error</t>
  </si>
  <si>
    <t>&lt;-- IFERROR</t>
  </si>
  <si>
    <t>&lt;-- IF + ISNA</t>
  </si>
  <si>
    <t>F7</t>
  </si>
  <si>
    <t>F8</t>
  </si>
  <si>
    <r>
      <t>=VLOOKUP(</t>
    </r>
    <r>
      <rPr>
        <b/>
        <sz val="11"/>
        <color rgb="FF0070C0"/>
        <rFont val="Calibri"/>
        <family val="2"/>
        <scheme val="minor"/>
      </rPr>
      <t>E6</t>
    </r>
    <r>
      <rPr>
        <b/>
        <sz val="11"/>
        <color theme="1"/>
        <rFont val="Calibri"/>
        <family val="2"/>
        <scheme val="minor"/>
      </rPr>
      <t xml:space="preserve">, </t>
    </r>
    <r>
      <rPr>
        <b/>
        <sz val="11"/>
        <color rgb="FFFF0000"/>
        <rFont val="Calibri"/>
        <family val="2"/>
        <scheme val="minor"/>
      </rPr>
      <t>price_list</t>
    </r>
    <r>
      <rPr>
        <b/>
        <sz val="11"/>
        <color theme="1"/>
        <rFont val="Calibri"/>
        <family val="2"/>
        <scheme val="minor"/>
      </rPr>
      <t>, 2, FALSE)</t>
    </r>
  </si>
  <si>
    <r>
      <t>=IFERROR(VLOOKUP</t>
    </r>
    <r>
      <rPr>
        <b/>
        <sz val="11"/>
        <color rgb="FFFF0000"/>
        <rFont val="Calibri"/>
        <family val="2"/>
        <scheme val="minor"/>
      </rPr>
      <t>(</t>
    </r>
    <r>
      <rPr>
        <b/>
        <sz val="11"/>
        <color rgb="FF0070C0"/>
        <rFont val="Calibri"/>
        <family val="2"/>
        <scheme val="minor"/>
      </rPr>
      <t>E7</t>
    </r>
    <r>
      <rPr>
        <b/>
        <sz val="11"/>
        <color theme="1"/>
        <rFont val="Calibri"/>
        <family val="2"/>
        <scheme val="minor"/>
      </rPr>
      <t>,</t>
    </r>
    <r>
      <rPr>
        <b/>
        <sz val="11"/>
        <color rgb="FFFF0000"/>
        <rFont val="Calibri"/>
        <family val="2"/>
        <scheme val="minor"/>
      </rPr>
      <t>price_list</t>
    </r>
    <r>
      <rPr>
        <b/>
        <sz val="11"/>
        <color theme="1"/>
        <rFont val="Calibri"/>
        <family val="2"/>
        <scheme val="minor"/>
      </rPr>
      <t>,2,FALSE</t>
    </r>
    <r>
      <rPr>
        <b/>
        <sz val="11"/>
        <color rgb="FFFF0000"/>
        <rFont val="Calibri"/>
        <family val="2"/>
        <scheme val="minor"/>
      </rPr>
      <t>)</t>
    </r>
    <r>
      <rPr>
        <b/>
        <sz val="11"/>
        <color theme="1"/>
        <rFont val="Calibri"/>
        <family val="2"/>
        <scheme val="minor"/>
      </rPr>
      <t>,"Not found")</t>
    </r>
  </si>
  <si>
    <r>
      <t>=IF(ISNA(VLOOKUP</t>
    </r>
    <r>
      <rPr>
        <b/>
        <sz val="11"/>
        <color rgb="FFFF0000"/>
        <rFont val="Calibri"/>
        <family val="2"/>
        <scheme val="minor"/>
      </rPr>
      <t>(</t>
    </r>
    <r>
      <rPr>
        <b/>
        <sz val="11"/>
        <color rgb="FF0070C0"/>
        <rFont val="Calibri"/>
        <family val="2"/>
        <scheme val="minor"/>
      </rPr>
      <t>E8</t>
    </r>
    <r>
      <rPr>
        <b/>
        <sz val="11"/>
        <color theme="1"/>
        <rFont val="Calibri"/>
        <family val="2"/>
        <scheme val="minor"/>
      </rPr>
      <t>,</t>
    </r>
    <r>
      <rPr>
        <b/>
        <sz val="11"/>
        <color rgb="FFFF0000"/>
        <rFont val="Calibri"/>
        <family val="2"/>
        <scheme val="minor"/>
      </rPr>
      <t>price_list</t>
    </r>
    <r>
      <rPr>
        <b/>
        <sz val="11"/>
        <color theme="1"/>
        <rFont val="Calibri"/>
        <family val="2"/>
        <scheme val="minor"/>
      </rPr>
      <t>,2,FALSE</t>
    </r>
    <r>
      <rPr>
        <b/>
        <sz val="11"/>
        <color rgb="FFFF0000"/>
        <rFont val="Calibri"/>
        <family val="2"/>
        <scheme val="minor"/>
      </rPr>
      <t>)</t>
    </r>
    <r>
      <rPr>
        <b/>
        <sz val="11"/>
        <color theme="1"/>
        <rFont val="Calibri"/>
        <family val="2"/>
        <scheme val="minor"/>
      </rPr>
      <t>), "Not found", VLOOKUP</t>
    </r>
    <r>
      <rPr>
        <b/>
        <sz val="11"/>
        <color rgb="FFFF0000"/>
        <rFont val="Calibri"/>
        <family val="2"/>
        <scheme val="minor"/>
      </rPr>
      <t>(</t>
    </r>
    <r>
      <rPr>
        <b/>
        <sz val="11"/>
        <color rgb="FF0070C0"/>
        <rFont val="Calibri"/>
        <family val="2"/>
        <scheme val="minor"/>
      </rPr>
      <t>E8</t>
    </r>
    <r>
      <rPr>
        <b/>
        <sz val="11"/>
        <color theme="1"/>
        <rFont val="Calibri"/>
        <family val="2"/>
        <scheme val="minor"/>
      </rPr>
      <t xml:space="preserve">, </t>
    </r>
    <r>
      <rPr>
        <b/>
        <sz val="11"/>
        <color rgb="FFFF0000"/>
        <rFont val="Calibri"/>
        <family val="2"/>
        <scheme val="minor"/>
      </rPr>
      <t>price_list</t>
    </r>
    <r>
      <rPr>
        <b/>
        <sz val="11"/>
        <color theme="1"/>
        <rFont val="Calibri"/>
        <family val="2"/>
        <scheme val="minor"/>
      </rPr>
      <t>, 2, FALSE</t>
    </r>
    <r>
      <rPr>
        <b/>
        <sz val="11"/>
        <color rgb="FFFF0000"/>
        <rFont val="Calibri"/>
        <family val="2"/>
        <scheme val="minor"/>
      </rPr>
      <t>)</t>
    </r>
    <r>
      <rPr>
        <b/>
        <sz val="11"/>
        <color theme="1"/>
        <rFont val="Calibri"/>
        <family val="2"/>
        <scheme val="minor"/>
      </rPr>
      <t>)</t>
    </r>
  </si>
  <si>
    <t>IFERROR(</t>
  </si>
  <si>
    <t>value,</t>
  </si>
  <si>
    <t>value_if_error)</t>
  </si>
  <si>
    <t>ERROR</t>
  </si>
  <si>
    <t>ISNA Returns</t>
  </si>
  <si>
    <t>Formula</t>
  </si>
  <si>
    <r>
      <t>=ISNA(</t>
    </r>
    <r>
      <rPr>
        <sz val="11"/>
        <color rgb="FF0070C0"/>
        <rFont val="Calibri"/>
        <family val="2"/>
        <scheme val="minor"/>
      </rPr>
      <t>J7</t>
    </r>
    <r>
      <rPr>
        <sz val="11"/>
        <color theme="1"/>
        <rFont val="Calibri"/>
        <family val="2"/>
        <scheme val="minor"/>
      </rPr>
      <t>)</t>
    </r>
  </si>
  <si>
    <t>ISNA Function</t>
  </si>
  <si>
    <t>ISNA(value)</t>
  </si>
  <si>
    <t>IF(logical_test,</t>
  </si>
  <si>
    <t>price_list = $B$4:$C$9</t>
  </si>
  <si>
    <t>new_customer = $B$5:$C$9</t>
  </si>
  <si>
    <t>old_customer = $B$13:$C$17</t>
  </si>
  <si>
    <t>product_status = $B$4:$D$9</t>
  </si>
  <si>
    <t>Availability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</si>
</sst>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30" x14ac:knownFonts="1">
    <font>
      <sz val="11"/>
      <color theme="1"/>
      <name val="Calibri"/>
      <family val="2"/>
      <scheme val="minor"/>
    </font>
    <font>
      <sz val="11"/>
      <color theme="1"/>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i/>
      <sz val="11"/>
      <color theme="1"/>
      <name val="Calibri"/>
      <family val="2"/>
      <scheme val="minor"/>
    </font>
    <font>
      <i/>
      <sz val="11"/>
      <color rgb="FF3F3F76"/>
      <name val="Calibri"/>
      <family val="2"/>
      <scheme val="minor"/>
    </font>
    <font>
      <sz val="11"/>
      <color rgb="FF00B050"/>
      <name val="Calibri"/>
      <family val="2"/>
      <scheme val="minor"/>
    </font>
    <font>
      <sz val="11"/>
      <color rgb="FF0070C0"/>
      <name val="Calibri"/>
      <family val="2"/>
      <scheme val="minor"/>
    </font>
    <font>
      <b/>
      <sz val="11"/>
      <color rgb="FF0070C0"/>
      <name val="Calibri"/>
      <family val="2"/>
      <scheme val="minor"/>
    </font>
    <font>
      <b/>
      <sz val="11"/>
      <color rgb="FFFF0000"/>
      <name val="Calibri"/>
      <family val="2"/>
      <scheme val="minor"/>
    </font>
    <font>
      <b/>
      <sz val="11"/>
      <color rgb="FF7030A0"/>
      <name val="Calibri"/>
      <family val="2"/>
      <scheme val="minor"/>
    </font>
    <font>
      <b/>
      <i/>
      <sz val="11"/>
      <color rgb="FF0070C0"/>
      <name val="Calibri"/>
      <family val="2"/>
      <scheme val="minor"/>
    </font>
    <font>
      <b/>
      <sz val="13"/>
      <color theme="1"/>
      <name val="Calibri"/>
      <family val="2"/>
      <scheme val="minor"/>
    </font>
    <font>
      <sz val="11"/>
      <color rgb="FFC00000"/>
      <name val="Calibri"/>
      <family val="2"/>
      <scheme val="minor"/>
    </font>
    <font>
      <i/>
      <sz val="11"/>
      <color theme="1"/>
      <name val="Calibri"/>
      <family val="2"/>
      <scheme val="minor"/>
    </font>
    <font>
      <b/>
      <i/>
      <sz val="11"/>
      <color rgb="FFC00000"/>
      <name val="Calibri"/>
      <family val="2"/>
      <scheme val="minor"/>
    </font>
    <font>
      <sz val="11"/>
      <name val="Calibri"/>
      <family val="2"/>
      <scheme val="minor"/>
    </font>
    <font>
      <b/>
      <sz val="11"/>
      <color rgb="FF00B050"/>
      <name val="Calibri"/>
      <family val="2"/>
      <scheme val="minor"/>
    </font>
    <font>
      <sz val="11"/>
      <color rgb="FF00B0F0"/>
      <name val="Calibri"/>
      <family val="2"/>
      <scheme val="minor"/>
    </font>
    <font>
      <b/>
      <sz val="11"/>
      <color rgb="FF00B0F0"/>
      <name val="Calibri"/>
      <family val="2"/>
      <scheme val="minor"/>
    </font>
    <font>
      <sz val="11"/>
      <color theme="7" tint="-0.249977111117893"/>
      <name val="Calibri"/>
      <family val="2"/>
      <scheme val="minor"/>
    </font>
    <font>
      <b/>
      <sz val="11"/>
      <color theme="7" tint="-0.249977111117893"/>
      <name val="Calibri"/>
      <family val="2"/>
      <scheme val="minor"/>
    </font>
    <font>
      <b/>
      <sz val="11"/>
      <color theme="9"/>
      <name val="Calibri"/>
      <family val="2"/>
      <scheme val="minor"/>
    </font>
    <font>
      <sz val="11"/>
      <color theme="9"/>
      <name val="Calibri"/>
      <family val="2"/>
      <scheme val="minor"/>
    </font>
  </fonts>
  <fills count="6">
    <fill>
      <patternFill patternType="none"/>
    </fill>
    <fill>
      <patternFill patternType="gray125"/>
    </fill>
    <fill>
      <patternFill patternType="solid">
        <fgColor rgb="FFFFFFCC"/>
      </patternFill>
    </fill>
    <fill>
      <patternFill patternType="solid">
        <fgColor rgb="FFFFCC99"/>
      </patternFill>
    </fill>
    <fill>
      <patternFill patternType="solid">
        <fgColor rgb="FFF2F2F2"/>
      </patternFill>
    </fill>
    <fill>
      <patternFill patternType="solid">
        <fgColor theme="0" tint="-0.14999847407452621"/>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diagonal/>
    </border>
    <border>
      <left style="thin">
        <color rgb="FFB2B2B2"/>
      </left>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2" borderId="1" applyNumberFormat="0" applyFont="0" applyAlignment="0" applyProtection="0"/>
    <xf numFmtId="0" fontId="3" fillId="3" borderId="2" applyNumberFormat="0" applyAlignment="0" applyProtection="0"/>
    <xf numFmtId="0" fontId="4" fillId="4" borderId="3" applyNumberFormat="0" applyAlignment="0" applyProtection="0"/>
    <xf numFmtId="0" fontId="6" fillId="0" borderId="0" applyNumberFormat="0" applyFill="0" applyBorder="0" applyAlignment="0" applyProtection="0"/>
    <xf numFmtId="9" fontId="1" fillId="0" borderId="0" applyFont="0" applyFill="0" applyBorder="0" applyAlignment="0" applyProtection="0"/>
  </cellStyleXfs>
  <cellXfs count="58">
    <xf numFmtId="0" fontId="0" fillId="0" borderId="0" xfId="0"/>
    <xf numFmtId="0" fontId="0" fillId="2" borderId="1" xfId="1" applyFont="1"/>
    <xf numFmtId="0" fontId="2" fillId="2" borderId="1" xfId="1" applyFont="1"/>
    <xf numFmtId="0" fontId="7" fillId="0" borderId="0" xfId="0" applyFont="1"/>
    <xf numFmtId="0" fontId="8" fillId="0" borderId="0" xfId="0" applyFont="1"/>
    <xf numFmtId="0" fontId="9" fillId="0" borderId="0" xfId="0" applyFont="1"/>
    <xf numFmtId="0" fontId="6" fillId="0" borderId="0" xfId="4"/>
    <xf numFmtId="0" fontId="10" fillId="0" borderId="0" xfId="0" applyFont="1"/>
    <xf numFmtId="0" fontId="11" fillId="3" borderId="2" xfId="2" applyFont="1"/>
    <xf numFmtId="0" fontId="0" fillId="2" borderId="5" xfId="1" applyFont="1" applyBorder="1"/>
    <xf numFmtId="0" fontId="0" fillId="0" borderId="4" xfId="0" applyBorder="1"/>
    <xf numFmtId="44" fontId="0" fillId="0" borderId="4" xfId="0" applyNumberFormat="1" applyBorder="1"/>
    <xf numFmtId="0" fontId="2" fillId="2" borderId="6" xfId="1" applyFont="1" applyBorder="1"/>
    <xf numFmtId="0" fontId="2" fillId="2" borderId="5" xfId="1" applyFont="1" applyBorder="1"/>
    <xf numFmtId="0" fontId="7" fillId="0" borderId="0" xfId="0" applyFont="1" applyAlignment="1">
      <alignment horizontal="right"/>
    </xf>
    <xf numFmtId="0" fontId="7" fillId="0" borderId="0" xfId="0" quotePrefix="1" applyFont="1"/>
    <xf numFmtId="0" fontId="4" fillId="4" borderId="3" xfId="3"/>
    <xf numFmtId="0" fontId="10" fillId="0" borderId="0" xfId="0" applyFont="1" applyAlignment="1">
      <alignment horizontal="right"/>
    </xf>
    <xf numFmtId="0" fontId="10" fillId="0" borderId="0" xfId="0" quotePrefix="1" applyFont="1"/>
    <xf numFmtId="0" fontId="7" fillId="0" borderId="4" xfId="0" applyFont="1" applyBorder="1"/>
    <xf numFmtId="0" fontId="0" fillId="0" borderId="4" xfId="0" applyBorder="1"/>
    <xf numFmtId="0" fontId="18" fillId="0" borderId="0" xfId="0" applyFont="1"/>
    <xf numFmtId="0" fontId="6" fillId="0" borderId="0" xfId="4" applyFill="1" applyBorder="1" applyAlignment="1">
      <alignment horizontal="right"/>
    </xf>
    <xf numFmtId="9" fontId="0" fillId="0" borderId="4" xfId="0" applyNumberFormat="1" applyBorder="1"/>
    <xf numFmtId="44" fontId="4" fillId="4" borderId="3" xfId="3" applyNumberFormat="1"/>
    <xf numFmtId="0" fontId="13" fillId="0" borderId="0" xfId="0" applyFont="1"/>
    <xf numFmtId="0" fontId="19" fillId="0" borderId="0" xfId="0" applyFont="1"/>
    <xf numFmtId="0" fontId="0" fillId="2" borderId="4" xfId="1" applyFont="1" applyBorder="1"/>
    <xf numFmtId="0" fontId="6" fillId="0" borderId="4" xfId="4" applyBorder="1" applyAlignment="1">
      <alignment horizontal="center"/>
    </xf>
    <xf numFmtId="44" fontId="3" fillId="3" borderId="2" xfId="2" applyNumberFormat="1"/>
    <xf numFmtId="0" fontId="20" fillId="0" borderId="0" xfId="0" applyFont="1"/>
    <xf numFmtId="0" fontId="0" fillId="0" borderId="4" xfId="0" applyBorder="1"/>
    <xf numFmtId="164" fontId="0" fillId="0" borderId="4" xfId="0" applyNumberFormat="1" applyBorder="1"/>
    <xf numFmtId="9" fontId="0" fillId="0" borderId="4" xfId="5" applyFont="1" applyBorder="1"/>
    <xf numFmtId="0" fontId="22" fillId="2" borderId="1" xfId="1" applyFont="1"/>
    <xf numFmtId="0" fontId="0" fillId="0" borderId="4" xfId="0" applyBorder="1"/>
    <xf numFmtId="0" fontId="5" fillId="0" borderId="4" xfId="0" applyFont="1" applyBorder="1"/>
    <xf numFmtId="0" fontId="12" fillId="0" borderId="4" xfId="0" applyFont="1" applyBorder="1"/>
    <xf numFmtId="0" fontId="7" fillId="0" borderId="0" xfId="0" applyFont="1" applyAlignment="1">
      <alignment horizontal="center"/>
    </xf>
    <xf numFmtId="0" fontId="0" fillId="2" borderId="4" xfId="1" applyFont="1" applyBorder="1" applyAlignment="1">
      <alignment horizontal="center"/>
    </xf>
    <xf numFmtId="0" fontId="0" fillId="2" borderId="7" xfId="1" applyFont="1" applyBorder="1" applyAlignment="1">
      <alignment horizontal="center"/>
    </xf>
    <xf numFmtId="0" fontId="0" fillId="2" borderId="8" xfId="1" applyFont="1" applyBorder="1" applyAlignment="1">
      <alignment horizontal="center"/>
    </xf>
    <xf numFmtId="0" fontId="0" fillId="5" borderId="4" xfId="0" applyFill="1" applyBorder="1"/>
    <xf numFmtId="44" fontId="7" fillId="0" borderId="4" xfId="0" applyNumberFormat="1" applyFont="1" applyBorder="1"/>
    <xf numFmtId="44" fontId="7" fillId="0" borderId="4" xfId="0" applyNumberFormat="1" applyFont="1" applyFill="1" applyBorder="1"/>
    <xf numFmtId="0" fontId="6" fillId="0" borderId="0" xfId="4" applyFill="1" applyBorder="1"/>
    <xf numFmtId="0" fontId="7" fillId="0" borderId="0" xfId="0" quotePrefix="1" applyFont="1" applyAlignment="1">
      <alignment horizontal="right"/>
    </xf>
    <xf numFmtId="0" fontId="3" fillId="2" borderId="1" xfId="1" applyFont="1"/>
    <xf numFmtId="0" fontId="0" fillId="0" borderId="4" xfId="0" quotePrefix="1" applyBorder="1"/>
    <xf numFmtId="0" fontId="0" fillId="0" borderId="0" xfId="0" applyBorder="1"/>
    <xf numFmtId="0" fontId="7" fillId="0" borderId="4" xfId="0" applyFont="1" applyBorder="1" applyAlignment="1">
      <alignment horizontal="center"/>
    </xf>
    <xf numFmtId="0" fontId="6" fillId="0" borderId="4" xfId="4" applyBorder="1"/>
    <xf numFmtId="44" fontId="26" fillId="0" borderId="4" xfId="0" applyNumberFormat="1" applyFont="1" applyBorder="1"/>
    <xf numFmtId="0" fontId="27" fillId="0" borderId="0" xfId="0" applyFont="1" applyAlignment="1">
      <alignment horizontal="right"/>
    </xf>
    <xf numFmtId="0" fontId="25" fillId="0" borderId="0" xfId="0" applyFont="1" applyAlignment="1">
      <alignment horizontal="right"/>
    </xf>
    <xf numFmtId="44" fontId="24" fillId="0" borderId="4" xfId="0" applyNumberFormat="1" applyFont="1" applyBorder="1"/>
    <xf numFmtId="0" fontId="28" fillId="0" borderId="0" xfId="0" applyFont="1" applyAlignment="1">
      <alignment horizontal="right"/>
    </xf>
    <xf numFmtId="44" fontId="29" fillId="0" borderId="4" xfId="0" applyNumberFormat="1" applyFont="1" applyBorder="1"/>
  </cellXfs>
  <cellStyles count="6">
    <cellStyle name="Explanatory Text" xfId="4" builtinId="53"/>
    <cellStyle name="Input" xfId="2" builtinId="20"/>
    <cellStyle name="Normal" xfId="0" builtinId="0"/>
    <cellStyle name="Note" xfId="1" builtinId="10"/>
    <cellStyle name="Output" xfId="3" builtinId="21"/>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38100</xdr:colOff>
      <xdr:row>3</xdr:row>
      <xdr:rowOff>28575</xdr:rowOff>
    </xdr:from>
    <xdr:to>
      <xdr:col>4</xdr:col>
      <xdr:colOff>552450</xdr:colOff>
      <xdr:row>20</xdr:row>
      <xdr:rowOff>9525</xdr:rowOff>
    </xdr:to>
    <xdr:sp macro="" textlink="">
      <xdr:nvSpPr>
        <xdr:cNvPr id="2" name="TextBox 1">
          <a:extLst>
            <a:ext uri="{FF2B5EF4-FFF2-40B4-BE49-F238E27FC236}">
              <a16:creationId xmlns:a16="http://schemas.microsoft.com/office/drawing/2014/main" id="{927D595B-776C-4610-A201-361FA30FF3A5}"/>
            </a:ext>
          </a:extLst>
        </xdr:cNvPr>
        <xdr:cNvSpPr txBox="1"/>
      </xdr:nvSpPr>
      <xdr:spPr>
        <a:xfrm>
          <a:off x="171450" y="628650"/>
          <a:ext cx="2343150" cy="3219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Check whether a condition is met, and returns one value if </a:t>
          </a:r>
          <a:r>
            <a:rPr lang="en-US" sz="1100" b="1"/>
            <a:t>TRUE</a:t>
          </a:r>
          <a:r>
            <a:rPr lang="en-US" sz="1100"/>
            <a:t>, and another value if </a:t>
          </a:r>
          <a:r>
            <a:rPr lang="en-US" sz="1100" b="1"/>
            <a:t>FALSE</a:t>
          </a:r>
        </a:p>
        <a:p>
          <a:endParaRPr lang="en-US" sz="1100" b="1"/>
        </a:p>
        <a:p>
          <a:r>
            <a:rPr lang="en-US" sz="1100" b="1" u="none"/>
            <a:t>logical_test (required)</a:t>
          </a:r>
        </a:p>
        <a:p>
          <a:r>
            <a:rPr lang="en-US" sz="1100" b="0"/>
            <a:t>The condition you want to test</a:t>
          </a:r>
        </a:p>
        <a:p>
          <a:endParaRPr lang="en-US" sz="1100" b="1"/>
        </a:p>
        <a:p>
          <a:r>
            <a:rPr lang="en-US" sz="1100" b="1" u="none"/>
            <a:t>value_if_true (required)</a:t>
          </a:r>
        </a:p>
        <a:p>
          <a:r>
            <a:rPr lang="en-US" sz="1100" b="0"/>
            <a:t>If the </a:t>
          </a:r>
          <a:r>
            <a:rPr lang="en-US" sz="1100" b="1"/>
            <a:t>logical_test</a:t>
          </a:r>
          <a:r>
            <a:rPr lang="en-US" sz="1100" b="0"/>
            <a:t> is </a:t>
          </a:r>
          <a:r>
            <a:rPr lang="en-US" sz="1100" b="1"/>
            <a:t>TRUE</a:t>
          </a:r>
          <a:r>
            <a:rPr lang="en-US" sz="1100" b="0"/>
            <a:t>,</a:t>
          </a:r>
          <a:r>
            <a:rPr lang="en-US" sz="1100" b="0" baseline="0"/>
            <a:t> IF function will return this value.</a:t>
          </a:r>
          <a:endParaRPr lang="en-US" sz="1100" b="0"/>
        </a:p>
        <a:p>
          <a:endParaRPr lang="en-US" sz="1100" b="1"/>
        </a:p>
        <a:p>
          <a:r>
            <a:rPr lang="en-US" sz="1100" b="1">
              <a:solidFill>
                <a:schemeClr val="dk1"/>
              </a:solidFill>
              <a:effectLst/>
              <a:latin typeface="+mn-lt"/>
              <a:ea typeface="+mn-ea"/>
              <a:cs typeface="+mn-cs"/>
            </a:rPr>
            <a:t>value_if_false (optional)</a:t>
          </a:r>
          <a:endParaRPr lang="en-US">
            <a:effectLst/>
          </a:endParaRPr>
        </a:p>
        <a:p>
          <a:r>
            <a:rPr lang="en-US" sz="1100" b="0">
              <a:solidFill>
                <a:schemeClr val="dk1"/>
              </a:solidFill>
              <a:effectLst/>
              <a:latin typeface="+mn-lt"/>
              <a:ea typeface="+mn-ea"/>
              <a:cs typeface="+mn-cs"/>
            </a:rPr>
            <a:t>If the </a:t>
          </a:r>
          <a:r>
            <a:rPr lang="en-US" sz="1100" b="1">
              <a:solidFill>
                <a:schemeClr val="dk1"/>
              </a:solidFill>
              <a:effectLst/>
              <a:latin typeface="+mn-lt"/>
              <a:ea typeface="+mn-ea"/>
              <a:cs typeface="+mn-cs"/>
            </a:rPr>
            <a:t>logical_test</a:t>
          </a:r>
          <a:r>
            <a:rPr lang="en-US" sz="1100" b="0">
              <a:solidFill>
                <a:schemeClr val="dk1"/>
              </a:solidFill>
              <a:effectLst/>
              <a:latin typeface="+mn-lt"/>
              <a:ea typeface="+mn-ea"/>
              <a:cs typeface="+mn-cs"/>
            </a:rPr>
            <a:t> is </a:t>
          </a:r>
          <a:r>
            <a:rPr lang="en-US" sz="1100" b="1">
              <a:solidFill>
                <a:schemeClr val="dk1"/>
              </a:solidFill>
              <a:effectLst/>
              <a:latin typeface="+mn-lt"/>
              <a:ea typeface="+mn-ea"/>
              <a:cs typeface="+mn-cs"/>
            </a:rPr>
            <a:t>FALSE, </a:t>
          </a:r>
          <a:r>
            <a:rPr lang="en-US" sz="1100" b="0" baseline="0">
              <a:solidFill>
                <a:schemeClr val="dk1"/>
              </a:solidFill>
              <a:effectLst/>
              <a:latin typeface="+mn-lt"/>
              <a:ea typeface="+mn-ea"/>
              <a:cs typeface="+mn-cs"/>
            </a:rPr>
            <a:t>IF function will return this value.</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2</xdr:row>
      <xdr:rowOff>0</xdr:rowOff>
    </xdr:from>
    <xdr:to>
      <xdr:col>6</xdr:col>
      <xdr:colOff>409575</xdr:colOff>
      <xdr:row>26</xdr:row>
      <xdr:rowOff>171450</xdr:rowOff>
    </xdr:to>
    <xdr:sp macro="" textlink="">
      <xdr:nvSpPr>
        <xdr:cNvPr id="2" name="TextBox 1">
          <a:extLst>
            <a:ext uri="{FF2B5EF4-FFF2-40B4-BE49-F238E27FC236}">
              <a16:creationId xmlns:a16="http://schemas.microsoft.com/office/drawing/2014/main" id="{9BE01A10-D0C8-4763-A895-9DF510C935F6}"/>
            </a:ext>
          </a:extLst>
        </xdr:cNvPr>
        <xdr:cNvSpPr txBox="1"/>
      </xdr:nvSpPr>
      <xdr:spPr>
        <a:xfrm>
          <a:off x="85725" y="390525"/>
          <a:ext cx="3438525" cy="474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Looks for a value in the leftmost column of a table, and then returns a value in the same row from a column you specify. By default, the table must be ordered in an </a:t>
          </a:r>
          <a:r>
            <a:rPr lang="en-US" sz="1100" b="1"/>
            <a:t>ascending order</a:t>
          </a:r>
          <a:r>
            <a:rPr lang="en-US" sz="1100"/>
            <a:t>.</a:t>
          </a:r>
        </a:p>
        <a:p>
          <a:endParaRPr lang="en-US" sz="1100"/>
        </a:p>
        <a:p>
          <a:r>
            <a:rPr lang="en-US" sz="1100" b="1"/>
            <a:t>lookup_value</a:t>
          </a:r>
          <a:r>
            <a:rPr lang="en-US" sz="1100" b="1" baseline="0"/>
            <a:t> (required)</a:t>
          </a:r>
        </a:p>
        <a:p>
          <a:r>
            <a:rPr lang="en-US" sz="1100"/>
            <a:t>The value you want to look up. The value you want to look up must be in the first column of the range of cells you specify in table_array.</a:t>
          </a:r>
        </a:p>
        <a:p>
          <a:endParaRPr lang="en-US" sz="1100"/>
        </a:p>
        <a:p>
          <a:r>
            <a:rPr lang="en-US" sz="1100" b="1"/>
            <a:t>table_array (required)</a:t>
          </a:r>
        </a:p>
        <a:p>
          <a:r>
            <a:rPr lang="en-US" sz="1100"/>
            <a:t>The range of cells in which the VLOOKUP will search for the </a:t>
          </a:r>
          <a:r>
            <a:rPr lang="en-US" sz="1100" b="1"/>
            <a:t>lookup_value</a:t>
          </a:r>
          <a:r>
            <a:rPr lang="en-US" sz="1100"/>
            <a:t> and the return value.</a:t>
          </a:r>
        </a:p>
        <a:p>
          <a:endParaRPr lang="en-US" sz="1100"/>
        </a:p>
        <a:p>
          <a:r>
            <a:rPr lang="en-US" sz="1100" b="1"/>
            <a:t>col_index_num (required)</a:t>
          </a:r>
        </a:p>
        <a:p>
          <a:r>
            <a:rPr lang="en-US" sz="1100"/>
            <a:t>The column number (starting with 1 for the left-most column of </a:t>
          </a:r>
          <a:r>
            <a:rPr lang="en-US" sz="1100" b="1"/>
            <a:t>table_array</a:t>
          </a:r>
          <a:r>
            <a:rPr lang="en-US" sz="1100"/>
            <a:t>) that contains the return value.</a:t>
          </a:r>
        </a:p>
        <a:p>
          <a:endParaRPr lang="en-US" sz="1100"/>
        </a:p>
        <a:p>
          <a:r>
            <a:rPr lang="en-US" sz="1100" b="1"/>
            <a:t>range_lookup (optional)</a:t>
          </a:r>
        </a:p>
        <a:p>
          <a:r>
            <a:rPr lang="en-US" sz="1100"/>
            <a:t>A logical value that specifies whether you want VLOOKUP to find an approximate or an exact match:</a:t>
          </a:r>
        </a:p>
        <a:p>
          <a:r>
            <a:rPr lang="en-US" sz="1100"/>
            <a:t>     </a:t>
          </a:r>
          <a:r>
            <a:rPr lang="en-US" sz="1100" b="1"/>
            <a:t>TRUE</a:t>
          </a:r>
          <a:r>
            <a:rPr lang="en-US" sz="1100"/>
            <a:t> assumes the first column in the table is sorted either numerically or alphabetically, and will then search for the closest value. This is the default method if you don't specify one.</a:t>
          </a:r>
        </a:p>
        <a:p>
          <a:r>
            <a:rPr lang="en-US" sz="1100"/>
            <a:t>     </a:t>
          </a:r>
          <a:r>
            <a:rPr lang="en-US" sz="1100" b="1"/>
            <a:t>FALSE</a:t>
          </a:r>
          <a:r>
            <a:rPr lang="en-US" sz="1100"/>
            <a:t> searches for the exact value in the first column.</a:t>
          </a:r>
        </a:p>
        <a:p>
          <a:endParaRPr lang="en-US" sz="1100"/>
        </a:p>
        <a:p>
          <a:endParaRPr lang="en-US" sz="1100"/>
        </a:p>
        <a:p>
          <a:endParaRPr lang="en-US" sz="1100"/>
        </a:p>
        <a:p>
          <a:endParaRPr lang="en-US" sz="1100"/>
        </a:p>
        <a:p>
          <a:endParaRPr lang="en-US" sz="1100"/>
        </a:p>
        <a:p>
          <a:endParaRPr lang="en-US" sz="1100"/>
        </a:p>
      </xdr:txBody>
    </xdr:sp>
    <xdr:clientData/>
  </xdr:twoCellAnchor>
  <xdr:twoCellAnchor>
    <xdr:from>
      <xdr:col>9</xdr:col>
      <xdr:colOff>752475</xdr:colOff>
      <xdr:row>4</xdr:row>
      <xdr:rowOff>161925</xdr:rowOff>
    </xdr:from>
    <xdr:to>
      <xdr:col>9</xdr:col>
      <xdr:colOff>819150</xdr:colOff>
      <xdr:row>20</xdr:row>
      <xdr:rowOff>47625</xdr:rowOff>
    </xdr:to>
    <xdr:cxnSp macro="">
      <xdr:nvCxnSpPr>
        <xdr:cNvPr id="5" name="Connector: Curved 4">
          <a:extLst>
            <a:ext uri="{FF2B5EF4-FFF2-40B4-BE49-F238E27FC236}">
              <a16:creationId xmlns:a16="http://schemas.microsoft.com/office/drawing/2014/main" id="{A50405EB-05C4-4866-8F52-1507D6FB31FF}"/>
            </a:ext>
          </a:extLst>
        </xdr:cNvPr>
        <xdr:cNvCxnSpPr/>
      </xdr:nvCxnSpPr>
      <xdr:spPr>
        <a:xfrm rot="16200000" flipV="1">
          <a:off x="3281363" y="2366962"/>
          <a:ext cx="2933700" cy="66675"/>
        </a:xfrm>
        <a:prstGeom prst="curvedConnector3">
          <a:avLst>
            <a:gd name="adj1" fmla="val 54546"/>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276226</xdr:colOff>
      <xdr:row>10</xdr:row>
      <xdr:rowOff>0</xdr:rowOff>
    </xdr:from>
    <xdr:to>
      <xdr:col>10</xdr:col>
      <xdr:colOff>504826</xdr:colOff>
      <xdr:row>20</xdr:row>
      <xdr:rowOff>57153</xdr:rowOff>
    </xdr:to>
    <xdr:cxnSp macro="">
      <xdr:nvCxnSpPr>
        <xdr:cNvPr id="8" name="Connector: Curved 7">
          <a:extLst>
            <a:ext uri="{FF2B5EF4-FFF2-40B4-BE49-F238E27FC236}">
              <a16:creationId xmlns:a16="http://schemas.microsoft.com/office/drawing/2014/main" id="{3C3E8BF2-49C0-4E46-ABBC-CE148186AB90}"/>
            </a:ext>
          </a:extLst>
        </xdr:cNvPr>
        <xdr:cNvCxnSpPr/>
      </xdr:nvCxnSpPr>
      <xdr:spPr>
        <a:xfrm rot="5400000" flipH="1" flipV="1">
          <a:off x="4400549" y="2781302"/>
          <a:ext cx="1962153" cy="228600"/>
        </a:xfrm>
        <a:prstGeom prst="curved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85727</xdr:colOff>
      <xdr:row>4</xdr:row>
      <xdr:rowOff>142875</xdr:rowOff>
    </xdr:from>
    <xdr:to>
      <xdr:col>11</xdr:col>
      <xdr:colOff>581025</xdr:colOff>
      <xdr:row>20</xdr:row>
      <xdr:rowOff>9529</xdr:rowOff>
    </xdr:to>
    <xdr:cxnSp macro="">
      <xdr:nvCxnSpPr>
        <xdr:cNvPr id="20" name="Connector: Curved 19">
          <a:extLst>
            <a:ext uri="{FF2B5EF4-FFF2-40B4-BE49-F238E27FC236}">
              <a16:creationId xmlns:a16="http://schemas.microsoft.com/office/drawing/2014/main" id="{35FD1B01-DA11-4709-95AC-D131DB105642}"/>
            </a:ext>
          </a:extLst>
        </xdr:cNvPr>
        <xdr:cNvCxnSpPr/>
      </xdr:nvCxnSpPr>
      <xdr:spPr>
        <a:xfrm rot="5400000" flipH="1" flipV="1">
          <a:off x="4543424" y="2124078"/>
          <a:ext cx="2914654" cy="495298"/>
        </a:xfrm>
        <a:prstGeom prst="curved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247650</xdr:colOff>
      <xdr:row>16</xdr:row>
      <xdr:rowOff>66675</xdr:rowOff>
    </xdr:from>
    <xdr:to>
      <xdr:col>3</xdr:col>
      <xdr:colOff>457200</xdr:colOff>
      <xdr:row>16</xdr:row>
      <xdr:rowOff>85725</xdr:rowOff>
    </xdr:to>
    <xdr:cxnSp macro="">
      <xdr:nvCxnSpPr>
        <xdr:cNvPr id="4" name="Straight Connector 3">
          <a:extLst>
            <a:ext uri="{FF2B5EF4-FFF2-40B4-BE49-F238E27FC236}">
              <a16:creationId xmlns:a16="http://schemas.microsoft.com/office/drawing/2014/main" id="{74EF8AD0-8719-4A49-A1F4-A3FAFDCB6045}"/>
            </a:ext>
          </a:extLst>
        </xdr:cNvPr>
        <xdr:cNvCxnSpPr/>
      </xdr:nvCxnSpPr>
      <xdr:spPr>
        <a:xfrm flipV="1">
          <a:off x="1466850" y="3162300"/>
          <a:ext cx="847725" cy="19050"/>
        </a:xfrm>
        <a:prstGeom prst="line">
          <a:avLst/>
        </a:prstGeom>
        <a:ln w="9525" cap="flat" cmpd="sng" algn="ctr">
          <a:solidFill>
            <a:schemeClr val="accent2"/>
          </a:solidFill>
          <a:prstDash val="solid"/>
          <a:round/>
          <a:headEnd type="arrow"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xdr:col>
      <xdr:colOff>542925</xdr:colOff>
      <xdr:row>16</xdr:row>
      <xdr:rowOff>57150</xdr:rowOff>
    </xdr:from>
    <xdr:to>
      <xdr:col>7</xdr:col>
      <xdr:colOff>76200</xdr:colOff>
      <xdr:row>16</xdr:row>
      <xdr:rowOff>66675</xdr:rowOff>
    </xdr:to>
    <xdr:cxnSp macro="">
      <xdr:nvCxnSpPr>
        <xdr:cNvPr id="5" name="Straight Connector 4">
          <a:extLst>
            <a:ext uri="{FF2B5EF4-FFF2-40B4-BE49-F238E27FC236}">
              <a16:creationId xmlns:a16="http://schemas.microsoft.com/office/drawing/2014/main" id="{30A1CAF6-550A-4AA7-9182-D2E9620B890B}"/>
            </a:ext>
          </a:extLst>
        </xdr:cNvPr>
        <xdr:cNvCxnSpPr/>
      </xdr:nvCxnSpPr>
      <xdr:spPr>
        <a:xfrm flipV="1">
          <a:off x="2400300" y="3152775"/>
          <a:ext cx="1933575" cy="9525"/>
        </a:xfrm>
        <a:prstGeom prst="line">
          <a:avLst/>
        </a:prstGeom>
        <a:ln w="9525" cap="flat" cmpd="sng" algn="ctr">
          <a:solidFill>
            <a:schemeClr val="accent2"/>
          </a:solidFill>
          <a:prstDash val="solid"/>
          <a:round/>
          <a:headEnd type="arrow"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xdr:col>
      <xdr:colOff>142875</xdr:colOff>
      <xdr:row>16</xdr:row>
      <xdr:rowOff>66676</xdr:rowOff>
    </xdr:from>
    <xdr:to>
      <xdr:col>10</xdr:col>
      <xdr:colOff>304800</xdr:colOff>
      <xdr:row>16</xdr:row>
      <xdr:rowOff>76200</xdr:rowOff>
    </xdr:to>
    <xdr:cxnSp macro="">
      <xdr:nvCxnSpPr>
        <xdr:cNvPr id="6" name="Straight Connector 5">
          <a:extLst>
            <a:ext uri="{FF2B5EF4-FFF2-40B4-BE49-F238E27FC236}">
              <a16:creationId xmlns:a16="http://schemas.microsoft.com/office/drawing/2014/main" id="{EFB49636-1303-4C43-83B0-BF53F415DB28}"/>
            </a:ext>
          </a:extLst>
        </xdr:cNvPr>
        <xdr:cNvCxnSpPr/>
      </xdr:nvCxnSpPr>
      <xdr:spPr>
        <a:xfrm>
          <a:off x="4400550" y="3162301"/>
          <a:ext cx="1990725" cy="9524"/>
        </a:xfrm>
        <a:prstGeom prst="line">
          <a:avLst/>
        </a:prstGeom>
        <a:ln w="9525" cap="flat" cmpd="sng" algn="ctr">
          <a:solidFill>
            <a:schemeClr val="accent2"/>
          </a:solidFill>
          <a:prstDash val="solid"/>
          <a:round/>
          <a:headEnd type="arrow"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361950</xdr:colOff>
      <xdr:row>13</xdr:row>
      <xdr:rowOff>38100</xdr:rowOff>
    </xdr:from>
    <xdr:to>
      <xdr:col>9</xdr:col>
      <xdr:colOff>466725</xdr:colOff>
      <xdr:row>13</xdr:row>
      <xdr:rowOff>57150</xdr:rowOff>
    </xdr:to>
    <xdr:cxnSp macro="">
      <xdr:nvCxnSpPr>
        <xdr:cNvPr id="10" name="Straight Connector 9">
          <a:extLst>
            <a:ext uri="{FF2B5EF4-FFF2-40B4-BE49-F238E27FC236}">
              <a16:creationId xmlns:a16="http://schemas.microsoft.com/office/drawing/2014/main" id="{0D1ACA88-6A83-47F7-9253-012EA19F1798}"/>
            </a:ext>
          </a:extLst>
        </xdr:cNvPr>
        <xdr:cNvCxnSpPr/>
      </xdr:nvCxnSpPr>
      <xdr:spPr>
        <a:xfrm flipV="1">
          <a:off x="3562350" y="2514600"/>
          <a:ext cx="2562225" cy="19050"/>
        </a:xfrm>
        <a:prstGeom prst="line">
          <a:avLst/>
        </a:prstGeom>
        <a:ln>
          <a:headEnd type="arrow" w="med" len="med"/>
          <a:tailEnd type="arrow" w="med" len="med"/>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447675</xdr:colOff>
      <xdr:row>13</xdr:row>
      <xdr:rowOff>19050</xdr:rowOff>
    </xdr:from>
    <xdr:to>
      <xdr:col>5</xdr:col>
      <xdr:colOff>180975</xdr:colOff>
      <xdr:row>16</xdr:row>
      <xdr:rowOff>0</xdr:rowOff>
    </xdr:to>
    <xdr:cxnSp macro="">
      <xdr:nvCxnSpPr>
        <xdr:cNvPr id="12" name="Straight Arrow Connector 11">
          <a:extLst>
            <a:ext uri="{FF2B5EF4-FFF2-40B4-BE49-F238E27FC236}">
              <a16:creationId xmlns:a16="http://schemas.microsoft.com/office/drawing/2014/main" id="{D40F2FC5-47F0-40EA-B27B-44339398BEAC}"/>
            </a:ext>
          </a:extLst>
        </xdr:cNvPr>
        <xdr:cNvCxnSpPr/>
      </xdr:nvCxnSpPr>
      <xdr:spPr>
        <a:xfrm flipV="1">
          <a:off x="2962275" y="2495550"/>
          <a:ext cx="323850" cy="552450"/>
        </a:xfrm>
        <a:prstGeom prst="straightConnector1">
          <a:avLst/>
        </a:prstGeom>
        <a:ln w="9525" cap="flat" cmpd="sng" algn="ctr">
          <a:solidFill>
            <a:schemeClr val="accent2"/>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6</xdr:col>
      <xdr:colOff>361950</xdr:colOff>
      <xdr:row>13</xdr:row>
      <xdr:rowOff>104775</xdr:rowOff>
    </xdr:from>
    <xdr:to>
      <xdr:col>7</xdr:col>
      <xdr:colOff>257175</xdr:colOff>
      <xdr:row>16</xdr:row>
      <xdr:rowOff>57150</xdr:rowOff>
    </xdr:to>
    <xdr:cxnSp macro="">
      <xdr:nvCxnSpPr>
        <xdr:cNvPr id="13" name="Straight Arrow Connector 12">
          <a:extLst>
            <a:ext uri="{FF2B5EF4-FFF2-40B4-BE49-F238E27FC236}">
              <a16:creationId xmlns:a16="http://schemas.microsoft.com/office/drawing/2014/main" id="{91ADE6B1-0CF1-4D14-BE9B-CF742F451694}"/>
            </a:ext>
          </a:extLst>
        </xdr:cNvPr>
        <xdr:cNvCxnSpPr/>
      </xdr:nvCxnSpPr>
      <xdr:spPr>
        <a:xfrm flipV="1">
          <a:off x="4086225" y="2581275"/>
          <a:ext cx="638175" cy="523875"/>
        </a:xfrm>
        <a:prstGeom prst="straightConnector1">
          <a:avLst/>
        </a:prstGeom>
        <a:ln w="9525" cap="flat" cmpd="sng" algn="ctr">
          <a:solidFill>
            <a:schemeClr val="accent2"/>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8</xdr:col>
      <xdr:colOff>495300</xdr:colOff>
      <xdr:row>13</xdr:row>
      <xdr:rowOff>9525</xdr:rowOff>
    </xdr:from>
    <xdr:to>
      <xdr:col>10</xdr:col>
      <xdr:colOff>9525</xdr:colOff>
      <xdr:row>16</xdr:row>
      <xdr:rowOff>38101</xdr:rowOff>
    </xdr:to>
    <xdr:cxnSp macro="">
      <xdr:nvCxnSpPr>
        <xdr:cNvPr id="16" name="Straight Arrow Connector 15">
          <a:extLst>
            <a:ext uri="{FF2B5EF4-FFF2-40B4-BE49-F238E27FC236}">
              <a16:creationId xmlns:a16="http://schemas.microsoft.com/office/drawing/2014/main" id="{B4766BAC-C894-43EB-AA48-7F1EDFA982E5}"/>
            </a:ext>
          </a:extLst>
        </xdr:cNvPr>
        <xdr:cNvCxnSpPr/>
      </xdr:nvCxnSpPr>
      <xdr:spPr>
        <a:xfrm flipV="1">
          <a:off x="5448300" y="2486025"/>
          <a:ext cx="733425" cy="600076"/>
        </a:xfrm>
        <a:prstGeom prst="straightConnector1">
          <a:avLst/>
        </a:prstGeom>
        <a:ln w="9525" cap="flat" cmpd="sng" algn="ctr">
          <a:solidFill>
            <a:schemeClr val="accent2"/>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10</xdr:col>
      <xdr:colOff>276225</xdr:colOff>
      <xdr:row>13</xdr:row>
      <xdr:rowOff>9525</xdr:rowOff>
    </xdr:from>
    <xdr:to>
      <xdr:col>10</xdr:col>
      <xdr:colOff>400051</xdr:colOff>
      <xdr:row>16</xdr:row>
      <xdr:rowOff>66676</xdr:rowOff>
    </xdr:to>
    <xdr:cxnSp macro="">
      <xdr:nvCxnSpPr>
        <xdr:cNvPr id="18" name="Straight Arrow Connector 17">
          <a:extLst>
            <a:ext uri="{FF2B5EF4-FFF2-40B4-BE49-F238E27FC236}">
              <a16:creationId xmlns:a16="http://schemas.microsoft.com/office/drawing/2014/main" id="{CEE1F7EF-7001-42C0-ADBF-178EE8B6B892}"/>
            </a:ext>
          </a:extLst>
        </xdr:cNvPr>
        <xdr:cNvCxnSpPr/>
      </xdr:nvCxnSpPr>
      <xdr:spPr>
        <a:xfrm flipH="1" flipV="1">
          <a:off x="6448425" y="2486025"/>
          <a:ext cx="123826" cy="628651"/>
        </a:xfrm>
        <a:prstGeom prst="straightConnector1">
          <a:avLst/>
        </a:prstGeom>
        <a:ln w="9525" cap="flat" cmpd="sng" algn="ctr">
          <a:solidFill>
            <a:schemeClr val="accent2"/>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264968</xdr:colOff>
      <xdr:row>20</xdr:row>
      <xdr:rowOff>57150</xdr:rowOff>
    </xdr:from>
    <xdr:to>
      <xdr:col>5</xdr:col>
      <xdr:colOff>552450</xdr:colOff>
      <xdr:row>20</xdr:row>
      <xdr:rowOff>66677</xdr:rowOff>
    </xdr:to>
    <xdr:cxnSp macro="">
      <xdr:nvCxnSpPr>
        <xdr:cNvPr id="3" name="Straight Connector 2">
          <a:extLst>
            <a:ext uri="{FF2B5EF4-FFF2-40B4-BE49-F238E27FC236}">
              <a16:creationId xmlns:a16="http://schemas.microsoft.com/office/drawing/2014/main" id="{EEA0CEEC-B120-4D0E-9B18-D79B540C2F59}"/>
            </a:ext>
          </a:extLst>
        </xdr:cNvPr>
        <xdr:cNvCxnSpPr/>
      </xdr:nvCxnSpPr>
      <xdr:spPr>
        <a:xfrm flipV="1">
          <a:off x="941243" y="3867150"/>
          <a:ext cx="3097357" cy="9527"/>
        </a:xfrm>
        <a:prstGeom prst="line">
          <a:avLst/>
        </a:prstGeom>
        <a:ln w="9525" cap="flat" cmpd="sng" algn="ctr">
          <a:solidFill>
            <a:schemeClr val="accent2"/>
          </a:solidFill>
          <a:prstDash val="solid"/>
          <a:round/>
          <a:headEnd type="arrow"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6</xdr:col>
      <xdr:colOff>47625</xdr:colOff>
      <xdr:row>20</xdr:row>
      <xdr:rowOff>66675</xdr:rowOff>
    </xdr:from>
    <xdr:to>
      <xdr:col>7</xdr:col>
      <xdr:colOff>2369</xdr:colOff>
      <xdr:row>20</xdr:row>
      <xdr:rowOff>66675</xdr:rowOff>
    </xdr:to>
    <xdr:cxnSp macro="">
      <xdr:nvCxnSpPr>
        <xdr:cNvPr id="7" name="Straight Connector 6">
          <a:extLst>
            <a:ext uri="{FF2B5EF4-FFF2-40B4-BE49-F238E27FC236}">
              <a16:creationId xmlns:a16="http://schemas.microsoft.com/office/drawing/2014/main" id="{D1B5906A-465F-4E3C-A7A0-BA4A692117EE}"/>
            </a:ext>
          </a:extLst>
        </xdr:cNvPr>
        <xdr:cNvCxnSpPr/>
      </xdr:nvCxnSpPr>
      <xdr:spPr>
        <a:xfrm>
          <a:off x="4143375" y="3876675"/>
          <a:ext cx="564344" cy="0"/>
        </a:xfrm>
        <a:prstGeom prst="line">
          <a:avLst/>
        </a:prstGeom>
        <a:ln w="9525" cap="flat" cmpd="sng" algn="ctr">
          <a:solidFill>
            <a:schemeClr val="accent2"/>
          </a:solidFill>
          <a:prstDash val="solid"/>
          <a:round/>
          <a:headEnd type="arrow"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xdr:col>
      <xdr:colOff>136638</xdr:colOff>
      <xdr:row>20</xdr:row>
      <xdr:rowOff>76202</xdr:rowOff>
    </xdr:from>
    <xdr:to>
      <xdr:col>8</xdr:col>
      <xdr:colOff>261680</xdr:colOff>
      <xdr:row>20</xdr:row>
      <xdr:rowOff>85725</xdr:rowOff>
    </xdr:to>
    <xdr:cxnSp macro="">
      <xdr:nvCxnSpPr>
        <xdr:cNvPr id="8" name="Straight Connector 7">
          <a:extLst>
            <a:ext uri="{FF2B5EF4-FFF2-40B4-BE49-F238E27FC236}">
              <a16:creationId xmlns:a16="http://schemas.microsoft.com/office/drawing/2014/main" id="{C8FA2C35-FDAA-46F9-9FB0-9681D77623D8}"/>
            </a:ext>
          </a:extLst>
        </xdr:cNvPr>
        <xdr:cNvCxnSpPr/>
      </xdr:nvCxnSpPr>
      <xdr:spPr>
        <a:xfrm>
          <a:off x="4841988" y="3886202"/>
          <a:ext cx="734642" cy="9523"/>
        </a:xfrm>
        <a:prstGeom prst="line">
          <a:avLst/>
        </a:prstGeom>
        <a:ln w="9525" cap="flat" cmpd="sng" algn="ctr">
          <a:solidFill>
            <a:schemeClr val="accent2"/>
          </a:solidFill>
          <a:prstDash val="solid"/>
          <a:round/>
          <a:headEnd type="arrow"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xdr:col>
      <xdr:colOff>381000</xdr:colOff>
      <xdr:row>20</xdr:row>
      <xdr:rowOff>85725</xdr:rowOff>
    </xdr:from>
    <xdr:to>
      <xdr:col>4</xdr:col>
      <xdr:colOff>0</xdr:colOff>
      <xdr:row>22</xdr:row>
      <xdr:rowOff>38100</xdr:rowOff>
    </xdr:to>
    <xdr:cxnSp macro="">
      <xdr:nvCxnSpPr>
        <xdr:cNvPr id="10" name="Straight Arrow Connector 9">
          <a:extLst>
            <a:ext uri="{FF2B5EF4-FFF2-40B4-BE49-F238E27FC236}">
              <a16:creationId xmlns:a16="http://schemas.microsoft.com/office/drawing/2014/main" id="{0F97A4E8-7930-4329-80A0-FB7390324F5B}"/>
            </a:ext>
          </a:extLst>
        </xdr:cNvPr>
        <xdr:cNvCxnSpPr/>
      </xdr:nvCxnSpPr>
      <xdr:spPr>
        <a:xfrm flipV="1">
          <a:off x="2057400" y="3895725"/>
          <a:ext cx="257175" cy="333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323850</xdr:colOff>
      <xdr:row>20</xdr:row>
      <xdr:rowOff>104777</xdr:rowOff>
    </xdr:from>
    <xdr:to>
      <xdr:col>6</xdr:col>
      <xdr:colOff>371475</xdr:colOff>
      <xdr:row>22</xdr:row>
      <xdr:rowOff>66675</xdr:rowOff>
    </xdr:to>
    <xdr:cxnSp macro="">
      <xdr:nvCxnSpPr>
        <xdr:cNvPr id="11" name="Straight Arrow Connector 10">
          <a:extLst>
            <a:ext uri="{FF2B5EF4-FFF2-40B4-BE49-F238E27FC236}">
              <a16:creationId xmlns:a16="http://schemas.microsoft.com/office/drawing/2014/main" id="{66813D39-CE7F-4656-BDD9-ACB702E12291}"/>
            </a:ext>
          </a:extLst>
        </xdr:cNvPr>
        <xdr:cNvCxnSpPr/>
      </xdr:nvCxnSpPr>
      <xdr:spPr>
        <a:xfrm flipV="1">
          <a:off x="4419600" y="3914777"/>
          <a:ext cx="47625" cy="34289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561975</xdr:colOff>
      <xdr:row>20</xdr:row>
      <xdr:rowOff>104776</xdr:rowOff>
    </xdr:from>
    <xdr:to>
      <xdr:col>8</xdr:col>
      <xdr:colOff>352425</xdr:colOff>
      <xdr:row>22</xdr:row>
      <xdr:rowOff>28575</xdr:rowOff>
    </xdr:to>
    <xdr:cxnSp macro="">
      <xdr:nvCxnSpPr>
        <xdr:cNvPr id="13" name="Straight Arrow Connector 12">
          <a:extLst>
            <a:ext uri="{FF2B5EF4-FFF2-40B4-BE49-F238E27FC236}">
              <a16:creationId xmlns:a16="http://schemas.microsoft.com/office/drawing/2014/main" id="{E0841D78-8870-4B17-A52D-803273583FB3}"/>
            </a:ext>
          </a:extLst>
        </xdr:cNvPr>
        <xdr:cNvCxnSpPr/>
      </xdr:nvCxnSpPr>
      <xdr:spPr>
        <a:xfrm flipH="1" flipV="1">
          <a:off x="5267325" y="3914776"/>
          <a:ext cx="400050" cy="3047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695325</xdr:colOff>
      <xdr:row>12</xdr:row>
      <xdr:rowOff>38101</xdr:rowOff>
    </xdr:from>
    <xdr:to>
      <xdr:col>8</xdr:col>
      <xdr:colOff>449407</xdr:colOff>
      <xdr:row>12</xdr:row>
      <xdr:rowOff>57150</xdr:rowOff>
    </xdr:to>
    <xdr:cxnSp macro="">
      <xdr:nvCxnSpPr>
        <xdr:cNvPr id="3" name="Straight Connector 2">
          <a:extLst>
            <a:ext uri="{FF2B5EF4-FFF2-40B4-BE49-F238E27FC236}">
              <a16:creationId xmlns:a16="http://schemas.microsoft.com/office/drawing/2014/main" id="{DE3619CE-36B8-43BF-B749-377160E70422}"/>
            </a:ext>
          </a:extLst>
        </xdr:cNvPr>
        <xdr:cNvCxnSpPr/>
      </xdr:nvCxnSpPr>
      <xdr:spPr>
        <a:xfrm flipV="1">
          <a:off x="3228975" y="2324101"/>
          <a:ext cx="1735282" cy="19049"/>
        </a:xfrm>
        <a:prstGeom prst="line">
          <a:avLst/>
        </a:prstGeom>
        <a:ln>
          <a:headEnd type="arrow" w="med" len="med"/>
          <a:tailEnd type="arrow" w="med" len="me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17275</xdr:colOff>
      <xdr:row>12</xdr:row>
      <xdr:rowOff>38101</xdr:rowOff>
    </xdr:from>
    <xdr:to>
      <xdr:col>10</xdr:col>
      <xdr:colOff>76702</xdr:colOff>
      <xdr:row>12</xdr:row>
      <xdr:rowOff>57150</xdr:rowOff>
    </xdr:to>
    <xdr:cxnSp macro="">
      <xdr:nvCxnSpPr>
        <xdr:cNvPr id="5" name="Straight Connector 4">
          <a:extLst>
            <a:ext uri="{FF2B5EF4-FFF2-40B4-BE49-F238E27FC236}">
              <a16:creationId xmlns:a16="http://schemas.microsoft.com/office/drawing/2014/main" id="{159666E8-6AB7-4F70-A549-8582A8D5651F}"/>
            </a:ext>
          </a:extLst>
        </xdr:cNvPr>
        <xdr:cNvCxnSpPr/>
      </xdr:nvCxnSpPr>
      <xdr:spPr>
        <a:xfrm flipV="1">
          <a:off x="4849959" y="2324101"/>
          <a:ext cx="671032" cy="19049"/>
        </a:xfrm>
        <a:prstGeom prst="line">
          <a:avLst/>
        </a:prstGeom>
        <a:ln>
          <a:headEnd type="arrow" w="med" len="med"/>
          <a:tailEnd type="arrow" w="med" len="me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0</xdr:colOff>
      <xdr:row>12</xdr:row>
      <xdr:rowOff>28575</xdr:rowOff>
    </xdr:from>
    <xdr:to>
      <xdr:col>7</xdr:col>
      <xdr:colOff>76200</xdr:colOff>
      <xdr:row>13</xdr:row>
      <xdr:rowOff>66675</xdr:rowOff>
    </xdr:to>
    <xdr:cxnSp macro="">
      <xdr:nvCxnSpPr>
        <xdr:cNvPr id="7" name="Straight Arrow Connector 6">
          <a:extLst>
            <a:ext uri="{FF2B5EF4-FFF2-40B4-BE49-F238E27FC236}">
              <a16:creationId xmlns:a16="http://schemas.microsoft.com/office/drawing/2014/main" id="{4ADCCE76-2999-4600-9A57-4051380A0F4A}"/>
            </a:ext>
          </a:extLst>
        </xdr:cNvPr>
        <xdr:cNvCxnSpPr/>
      </xdr:nvCxnSpPr>
      <xdr:spPr>
        <a:xfrm flipV="1">
          <a:off x="3905250" y="2314575"/>
          <a:ext cx="76200" cy="228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12</xdr:row>
      <xdr:rowOff>57150</xdr:rowOff>
    </xdr:from>
    <xdr:to>
      <xdr:col>9</xdr:col>
      <xdr:colOff>466725</xdr:colOff>
      <xdr:row>13</xdr:row>
      <xdr:rowOff>95250</xdr:rowOff>
    </xdr:to>
    <xdr:cxnSp macro="">
      <xdr:nvCxnSpPr>
        <xdr:cNvPr id="8" name="Straight Arrow Connector 7">
          <a:extLst>
            <a:ext uri="{FF2B5EF4-FFF2-40B4-BE49-F238E27FC236}">
              <a16:creationId xmlns:a16="http://schemas.microsoft.com/office/drawing/2014/main" id="{0E152282-1CC5-42F3-A0AF-1DA1F801C34F}"/>
            </a:ext>
          </a:extLst>
        </xdr:cNvPr>
        <xdr:cNvCxnSpPr/>
      </xdr:nvCxnSpPr>
      <xdr:spPr>
        <a:xfrm flipV="1">
          <a:off x="5514975" y="2343150"/>
          <a:ext cx="76200" cy="228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554816</xdr:colOff>
      <xdr:row>16</xdr:row>
      <xdr:rowOff>133351</xdr:rowOff>
    </xdr:from>
    <xdr:to>
      <xdr:col>8</xdr:col>
      <xdr:colOff>410439</xdr:colOff>
      <xdr:row>16</xdr:row>
      <xdr:rowOff>161925</xdr:rowOff>
    </xdr:to>
    <xdr:cxnSp macro="">
      <xdr:nvCxnSpPr>
        <xdr:cNvPr id="10" name="Straight Connector 9">
          <a:extLst>
            <a:ext uri="{FF2B5EF4-FFF2-40B4-BE49-F238E27FC236}">
              <a16:creationId xmlns:a16="http://schemas.microsoft.com/office/drawing/2014/main" id="{1E2FF23F-69C7-41EE-9FB3-40DB2B3FB8C4}"/>
            </a:ext>
          </a:extLst>
        </xdr:cNvPr>
        <xdr:cNvCxnSpPr/>
      </xdr:nvCxnSpPr>
      <xdr:spPr>
        <a:xfrm flipV="1">
          <a:off x="3088466" y="3181351"/>
          <a:ext cx="1836823" cy="28574"/>
        </a:xfrm>
        <a:prstGeom prst="line">
          <a:avLst/>
        </a:prstGeom>
        <a:ln>
          <a:headEnd type="arrow" w="med" len="med"/>
          <a:tailEnd type="arrow" w="med" len="me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266700</xdr:colOff>
      <xdr:row>18</xdr:row>
      <xdr:rowOff>76201</xdr:rowOff>
    </xdr:from>
    <xdr:to>
      <xdr:col>8</xdr:col>
      <xdr:colOff>508054</xdr:colOff>
      <xdr:row>18</xdr:row>
      <xdr:rowOff>104775</xdr:rowOff>
    </xdr:to>
    <xdr:cxnSp macro="">
      <xdr:nvCxnSpPr>
        <xdr:cNvPr id="12" name="Straight Connector 11">
          <a:extLst>
            <a:ext uri="{FF2B5EF4-FFF2-40B4-BE49-F238E27FC236}">
              <a16:creationId xmlns:a16="http://schemas.microsoft.com/office/drawing/2014/main" id="{6699E7CB-AAEA-4DDC-B605-92FD13699085}"/>
            </a:ext>
          </a:extLst>
        </xdr:cNvPr>
        <xdr:cNvCxnSpPr/>
      </xdr:nvCxnSpPr>
      <xdr:spPr>
        <a:xfrm flipV="1">
          <a:off x="2800350" y="3505201"/>
          <a:ext cx="2222554" cy="28574"/>
        </a:xfrm>
        <a:prstGeom prst="line">
          <a:avLst/>
        </a:prstGeom>
        <a:ln>
          <a:headEnd type="arrow" w="med" len="med"/>
          <a:tailEnd type="arrow" w="med" len="me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27522</xdr:colOff>
      <xdr:row>18</xdr:row>
      <xdr:rowOff>57150</xdr:rowOff>
    </xdr:from>
    <xdr:to>
      <xdr:col>10</xdr:col>
      <xdr:colOff>27573</xdr:colOff>
      <xdr:row>18</xdr:row>
      <xdr:rowOff>66675</xdr:rowOff>
    </xdr:to>
    <xdr:cxnSp macro="">
      <xdr:nvCxnSpPr>
        <xdr:cNvPr id="13" name="Straight Connector 12">
          <a:extLst>
            <a:ext uri="{FF2B5EF4-FFF2-40B4-BE49-F238E27FC236}">
              <a16:creationId xmlns:a16="http://schemas.microsoft.com/office/drawing/2014/main" id="{041314C1-949A-48CF-9AEF-82CC9CD6C187}"/>
            </a:ext>
          </a:extLst>
        </xdr:cNvPr>
        <xdr:cNvCxnSpPr/>
      </xdr:nvCxnSpPr>
      <xdr:spPr>
        <a:xfrm flipV="1">
          <a:off x="4860206" y="3486150"/>
          <a:ext cx="611656" cy="9525"/>
        </a:xfrm>
        <a:prstGeom prst="line">
          <a:avLst/>
        </a:prstGeom>
        <a:ln>
          <a:headEnd type="arrow" w="med" len="med"/>
          <a:tailEnd type="arrow" w="med" len="me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140820</xdr:colOff>
      <xdr:row>18</xdr:row>
      <xdr:rowOff>57150</xdr:rowOff>
    </xdr:from>
    <xdr:to>
      <xdr:col>12</xdr:col>
      <xdr:colOff>436146</xdr:colOff>
      <xdr:row>18</xdr:row>
      <xdr:rowOff>66676</xdr:rowOff>
    </xdr:to>
    <xdr:cxnSp macro="">
      <xdr:nvCxnSpPr>
        <xdr:cNvPr id="16" name="Straight Connector 15">
          <a:extLst>
            <a:ext uri="{FF2B5EF4-FFF2-40B4-BE49-F238E27FC236}">
              <a16:creationId xmlns:a16="http://schemas.microsoft.com/office/drawing/2014/main" id="{E8DAE8D8-E7A3-40C1-8845-6A0EDD4E2A6D}"/>
            </a:ext>
          </a:extLst>
        </xdr:cNvPr>
        <xdr:cNvCxnSpPr/>
      </xdr:nvCxnSpPr>
      <xdr:spPr>
        <a:xfrm flipV="1">
          <a:off x="5585109" y="3486150"/>
          <a:ext cx="1919590" cy="9526"/>
        </a:xfrm>
        <a:prstGeom prst="line">
          <a:avLst/>
        </a:prstGeom>
        <a:ln>
          <a:headEnd type="arrow" w="med" len="med"/>
          <a:tailEnd type="arrow" w="med" len="me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419100</xdr:colOff>
      <xdr:row>15</xdr:row>
      <xdr:rowOff>152400</xdr:rowOff>
    </xdr:from>
    <xdr:to>
      <xdr:col>7</xdr:col>
      <xdr:colOff>495300</xdr:colOff>
      <xdr:row>16</xdr:row>
      <xdr:rowOff>142875</xdr:rowOff>
    </xdr:to>
    <xdr:cxnSp macro="">
      <xdr:nvCxnSpPr>
        <xdr:cNvPr id="19" name="Straight Arrow Connector 18">
          <a:extLst>
            <a:ext uri="{FF2B5EF4-FFF2-40B4-BE49-F238E27FC236}">
              <a16:creationId xmlns:a16="http://schemas.microsoft.com/office/drawing/2014/main" id="{6901380C-F2C4-449E-AFB1-DB1E26AB8D87}"/>
            </a:ext>
          </a:extLst>
        </xdr:cNvPr>
        <xdr:cNvCxnSpPr/>
      </xdr:nvCxnSpPr>
      <xdr:spPr>
        <a:xfrm flipH="1">
          <a:off x="4324350" y="3009900"/>
          <a:ext cx="76200" cy="180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504825</xdr:colOff>
      <xdr:row>18</xdr:row>
      <xdr:rowOff>110013</xdr:rowOff>
    </xdr:from>
    <xdr:to>
      <xdr:col>7</xdr:col>
      <xdr:colOff>66675</xdr:colOff>
      <xdr:row>20</xdr:row>
      <xdr:rowOff>32861</xdr:rowOff>
    </xdr:to>
    <xdr:cxnSp macro="">
      <xdr:nvCxnSpPr>
        <xdr:cNvPr id="21" name="Straight Arrow Connector 20">
          <a:extLst>
            <a:ext uri="{FF2B5EF4-FFF2-40B4-BE49-F238E27FC236}">
              <a16:creationId xmlns:a16="http://schemas.microsoft.com/office/drawing/2014/main" id="{DB8661FE-8493-441C-AA4D-DD06F7995B5D}"/>
            </a:ext>
          </a:extLst>
        </xdr:cNvPr>
        <xdr:cNvCxnSpPr/>
      </xdr:nvCxnSpPr>
      <xdr:spPr>
        <a:xfrm flipV="1">
          <a:off x="3800475" y="3539013"/>
          <a:ext cx="171450" cy="3038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361950</xdr:colOff>
      <xdr:row>18</xdr:row>
      <xdr:rowOff>62388</xdr:rowOff>
    </xdr:from>
    <xdr:to>
      <xdr:col>9</xdr:col>
      <xdr:colOff>381000</xdr:colOff>
      <xdr:row>20</xdr:row>
      <xdr:rowOff>28575</xdr:rowOff>
    </xdr:to>
    <xdr:cxnSp macro="">
      <xdr:nvCxnSpPr>
        <xdr:cNvPr id="23" name="Straight Arrow Connector 22">
          <a:extLst>
            <a:ext uri="{FF2B5EF4-FFF2-40B4-BE49-F238E27FC236}">
              <a16:creationId xmlns:a16="http://schemas.microsoft.com/office/drawing/2014/main" id="{07765671-B0FD-4D9B-9202-363A74CE086A}"/>
            </a:ext>
          </a:extLst>
        </xdr:cNvPr>
        <xdr:cNvCxnSpPr/>
      </xdr:nvCxnSpPr>
      <xdr:spPr>
        <a:xfrm flipH="1" flipV="1">
          <a:off x="5486400" y="3491388"/>
          <a:ext cx="19050" cy="34718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361950</xdr:colOff>
      <xdr:row>18</xdr:row>
      <xdr:rowOff>81438</xdr:rowOff>
    </xdr:from>
    <xdr:to>
      <xdr:col>11</xdr:col>
      <xdr:colOff>381000</xdr:colOff>
      <xdr:row>20</xdr:row>
      <xdr:rowOff>47625</xdr:rowOff>
    </xdr:to>
    <xdr:cxnSp macro="">
      <xdr:nvCxnSpPr>
        <xdr:cNvPr id="25" name="Straight Arrow Connector 24">
          <a:extLst>
            <a:ext uri="{FF2B5EF4-FFF2-40B4-BE49-F238E27FC236}">
              <a16:creationId xmlns:a16="http://schemas.microsoft.com/office/drawing/2014/main" id="{EB083BF0-B426-4562-835C-259C53D68EBC}"/>
            </a:ext>
          </a:extLst>
        </xdr:cNvPr>
        <xdr:cNvCxnSpPr/>
      </xdr:nvCxnSpPr>
      <xdr:spPr>
        <a:xfrm flipH="1" flipV="1">
          <a:off x="6934200" y="3510438"/>
          <a:ext cx="19050" cy="34718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D4AA2-0466-4018-B87D-F4DB55B9D536}">
  <dimension ref="B2:L17"/>
  <sheetViews>
    <sheetView showGridLines="0" tabSelected="1" zoomScaleNormal="100" workbookViewId="0">
      <selection activeCell="J34" sqref="J34"/>
    </sheetView>
  </sheetViews>
  <sheetFormatPr defaultRowHeight="15" x14ac:dyDescent="0.25"/>
  <cols>
    <col min="1" max="1" width="1.28515625" customWidth="1"/>
    <col min="5" max="5" width="8.7109375" customWidth="1"/>
    <col min="6" max="6" width="2" customWidth="1"/>
    <col min="7" max="7" width="2.28515625" customWidth="1"/>
    <col min="8" max="9" width="13.42578125" customWidth="1"/>
    <col min="10" max="10" width="13.85546875" bestFit="1" customWidth="1"/>
    <col min="12" max="12" width="3.140625" customWidth="1"/>
  </cols>
  <sheetData>
    <row r="2" spans="2:12" ht="17.25" x14ac:dyDescent="0.3">
      <c r="B2" s="21" t="s">
        <v>23</v>
      </c>
    </row>
    <row r="4" spans="2:12" x14ac:dyDescent="0.25">
      <c r="H4" s="1" t="s">
        <v>24</v>
      </c>
      <c r="I4" s="1" t="s">
        <v>25</v>
      </c>
      <c r="J4" s="1" t="s">
        <v>26</v>
      </c>
    </row>
    <row r="5" spans="2:12" x14ac:dyDescent="0.25">
      <c r="G5" s="6">
        <v>5</v>
      </c>
      <c r="H5" s="11">
        <v>85000</v>
      </c>
      <c r="I5" s="11">
        <v>78000</v>
      </c>
      <c r="J5" s="10" t="str">
        <f>IF(I5&gt;H5, "Over Budget", "Within Budget")</f>
        <v>Within Budget</v>
      </c>
    </row>
    <row r="6" spans="2:12" x14ac:dyDescent="0.25">
      <c r="G6" s="6">
        <v>6</v>
      </c>
      <c r="H6" s="11">
        <v>50000</v>
      </c>
      <c r="I6" s="11">
        <v>65000</v>
      </c>
      <c r="J6" s="10" t="str">
        <f t="shared" ref="J6:J8" si="0">IF(I6&gt;H6, "Over Budget", "Within Budget")</f>
        <v>Over Budget</v>
      </c>
    </row>
    <row r="7" spans="2:12" x14ac:dyDescent="0.25">
      <c r="G7" s="6">
        <v>7</v>
      </c>
      <c r="H7" s="11">
        <v>37000</v>
      </c>
      <c r="I7" s="11">
        <v>38000</v>
      </c>
      <c r="J7" s="10" t="str">
        <f t="shared" si="0"/>
        <v>Over Budget</v>
      </c>
    </row>
    <row r="8" spans="2:12" x14ac:dyDescent="0.25">
      <c r="G8" s="6">
        <v>8</v>
      </c>
      <c r="H8" s="11">
        <v>95000</v>
      </c>
      <c r="I8" s="11">
        <v>89000</v>
      </c>
      <c r="J8" s="10" t="str">
        <f t="shared" si="0"/>
        <v>Within Budget</v>
      </c>
    </row>
    <row r="10" spans="2:12" x14ac:dyDescent="0.25">
      <c r="H10" s="14" t="s">
        <v>27</v>
      </c>
      <c r="I10" s="15" t="s">
        <v>28</v>
      </c>
    </row>
    <row r="12" spans="2:12" x14ac:dyDescent="0.25">
      <c r="H12" s="10"/>
      <c r="I12" s="10" t="s">
        <v>32</v>
      </c>
      <c r="J12" s="35" t="s">
        <v>33</v>
      </c>
      <c r="K12" s="35"/>
      <c r="L12" s="35"/>
    </row>
    <row r="13" spans="2:12" x14ac:dyDescent="0.25">
      <c r="H13" s="19" t="s">
        <v>18</v>
      </c>
      <c r="I13" s="19" t="s">
        <v>29</v>
      </c>
      <c r="J13" s="35" t="b">
        <v>0</v>
      </c>
      <c r="K13" s="35"/>
      <c r="L13" s="35"/>
    </row>
    <row r="14" spans="2:12" x14ac:dyDescent="0.25">
      <c r="H14" s="19" t="s">
        <v>19</v>
      </c>
      <c r="I14" s="10" t="s">
        <v>30</v>
      </c>
      <c r="J14" s="36" t="s">
        <v>34</v>
      </c>
      <c r="K14" s="36"/>
      <c r="L14" s="36"/>
    </row>
    <row r="15" spans="2:12" x14ac:dyDescent="0.25">
      <c r="H15" s="19" t="s">
        <v>20</v>
      </c>
      <c r="I15" s="10" t="s">
        <v>31</v>
      </c>
      <c r="J15" s="37" t="s">
        <v>35</v>
      </c>
      <c r="K15" s="37"/>
      <c r="L15" s="37"/>
    </row>
    <row r="17" spans="8:9" x14ac:dyDescent="0.25">
      <c r="H17" s="22" t="s">
        <v>37</v>
      </c>
      <c r="I17" s="6" t="s">
        <v>36</v>
      </c>
    </row>
  </sheetData>
  <mergeCells count="4">
    <mergeCell ref="J12:L12"/>
    <mergeCell ref="J13:L13"/>
    <mergeCell ref="J14:L14"/>
    <mergeCell ref="J15:L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36315-E752-459A-A4CC-4A21A9BE10D9}">
  <dimension ref="B1:M41"/>
  <sheetViews>
    <sheetView showGridLines="0" workbookViewId="0">
      <selection activeCell="K14" sqref="K14"/>
    </sheetView>
  </sheetViews>
  <sheetFormatPr defaultRowHeight="15" x14ac:dyDescent="0.25"/>
  <cols>
    <col min="1" max="1" width="1.42578125" customWidth="1"/>
    <col min="7" max="7" width="6.7109375" customWidth="1"/>
    <col min="8" max="8" width="2" customWidth="1"/>
    <col min="9" max="9" width="3" customWidth="1"/>
    <col min="10" max="10" width="14.42578125" customWidth="1"/>
    <col min="11" max="11" width="10.140625" bestFit="1" customWidth="1"/>
    <col min="12" max="12" width="10.85546875" customWidth="1"/>
    <col min="14" max="14" width="10.5703125" customWidth="1"/>
  </cols>
  <sheetData>
    <row r="1" spans="2:13" ht="15.75" x14ac:dyDescent="0.25">
      <c r="B1" s="4" t="s">
        <v>38</v>
      </c>
    </row>
    <row r="3" spans="2:13" x14ac:dyDescent="0.25">
      <c r="J3" s="28" t="s">
        <v>49</v>
      </c>
      <c r="K3" s="28" t="s">
        <v>50</v>
      </c>
      <c r="L3" s="28" t="s">
        <v>51</v>
      </c>
    </row>
    <row r="4" spans="2:13" x14ac:dyDescent="0.25">
      <c r="I4" s="6">
        <v>4</v>
      </c>
      <c r="J4" s="27" t="s">
        <v>42</v>
      </c>
      <c r="K4" s="27" t="s">
        <v>39</v>
      </c>
      <c r="L4" s="27" t="s">
        <v>5</v>
      </c>
    </row>
    <row r="5" spans="2:13" x14ac:dyDescent="0.25">
      <c r="I5" s="6">
        <v>5</v>
      </c>
      <c r="J5" s="10">
        <v>50625</v>
      </c>
      <c r="K5" s="10" t="s">
        <v>9</v>
      </c>
      <c r="L5" s="11">
        <v>5.25</v>
      </c>
    </row>
    <row r="6" spans="2:13" x14ac:dyDescent="0.25">
      <c r="I6" s="6">
        <v>6</v>
      </c>
      <c r="J6" s="10">
        <v>50630</v>
      </c>
      <c r="K6" s="10" t="s">
        <v>41</v>
      </c>
      <c r="L6" s="11">
        <v>10.5</v>
      </c>
    </row>
    <row r="7" spans="2:13" x14ac:dyDescent="0.25">
      <c r="I7" s="6">
        <v>7</v>
      </c>
      <c r="J7" s="10">
        <v>50633</v>
      </c>
      <c r="K7" s="10" t="s">
        <v>8</v>
      </c>
      <c r="L7" s="11">
        <v>15</v>
      </c>
    </row>
    <row r="8" spans="2:13" x14ac:dyDescent="0.25">
      <c r="I8" s="6">
        <v>8</v>
      </c>
      <c r="J8" s="10">
        <v>50642</v>
      </c>
      <c r="K8" s="10" t="s">
        <v>43</v>
      </c>
      <c r="L8" s="11">
        <v>85</v>
      </c>
    </row>
    <row r="9" spans="2:13" x14ac:dyDescent="0.25">
      <c r="I9" s="6">
        <v>9</v>
      </c>
      <c r="J9" s="10">
        <v>50645</v>
      </c>
      <c r="K9" s="10" t="s">
        <v>44</v>
      </c>
      <c r="L9" s="11">
        <v>100</v>
      </c>
    </row>
    <row r="10" spans="2:13" x14ac:dyDescent="0.25">
      <c r="K10" s="6" t="s">
        <v>48</v>
      </c>
    </row>
    <row r="12" spans="2:13" x14ac:dyDescent="0.25">
      <c r="J12" s="3" t="s">
        <v>45</v>
      </c>
    </row>
    <row r="13" spans="2:13" x14ac:dyDescent="0.25">
      <c r="J13" s="9" t="s">
        <v>42</v>
      </c>
      <c r="K13" s="9" t="s">
        <v>5</v>
      </c>
      <c r="L13" s="9" t="s">
        <v>6</v>
      </c>
      <c r="M13" s="9" t="s">
        <v>40</v>
      </c>
    </row>
    <row r="14" spans="2:13" x14ac:dyDescent="0.25">
      <c r="I14" s="6">
        <v>14</v>
      </c>
      <c r="J14" s="10">
        <v>50625</v>
      </c>
      <c r="K14" s="29">
        <f>VLOOKUP(J14, table_array, 3, FALSE)</f>
        <v>5.25</v>
      </c>
      <c r="L14" s="10">
        <v>20</v>
      </c>
      <c r="M14" s="11">
        <f>L14*K14</f>
        <v>105</v>
      </c>
    </row>
    <row r="15" spans="2:13" x14ac:dyDescent="0.25">
      <c r="I15" s="6">
        <v>15</v>
      </c>
      <c r="J15" s="10">
        <v>50630</v>
      </c>
      <c r="K15" s="11">
        <f>VLOOKUP(J15, table_array, 3, FALSE)</f>
        <v>10.5</v>
      </c>
      <c r="L15" s="10">
        <v>3</v>
      </c>
      <c r="M15" s="11">
        <f t="shared" ref="M15:M16" si="0">L15*K15</f>
        <v>31.5</v>
      </c>
    </row>
    <row r="16" spans="2:13" x14ac:dyDescent="0.25">
      <c r="I16" s="6">
        <v>16</v>
      </c>
      <c r="J16" s="10">
        <v>50642</v>
      </c>
      <c r="K16" s="11">
        <f>VLOOKUP(J16, table_array, 3, FALSE)</f>
        <v>85</v>
      </c>
      <c r="L16" s="10">
        <v>1</v>
      </c>
      <c r="M16" s="11">
        <f t="shared" si="0"/>
        <v>85</v>
      </c>
    </row>
    <row r="17" spans="9:13" x14ac:dyDescent="0.25">
      <c r="L17" s="10" t="s">
        <v>7</v>
      </c>
      <c r="M17" s="11">
        <f>SUM(M14:M16)</f>
        <v>221.5</v>
      </c>
    </row>
    <row r="18" spans="9:13" x14ac:dyDescent="0.25">
      <c r="J18" s="3"/>
      <c r="L18" s="10" t="s">
        <v>46</v>
      </c>
      <c r="M18" s="23">
        <v>0.05</v>
      </c>
    </row>
    <row r="19" spans="9:13" x14ac:dyDescent="0.25">
      <c r="L19" s="16" t="s">
        <v>47</v>
      </c>
      <c r="M19" s="24">
        <f>M17*(1+M18)</f>
        <v>232.57500000000002</v>
      </c>
    </row>
    <row r="21" spans="9:13" x14ac:dyDescent="0.25">
      <c r="I21" s="17" t="s">
        <v>53</v>
      </c>
      <c r="J21" s="18" t="s">
        <v>52</v>
      </c>
    </row>
    <row r="22" spans="9:13" x14ac:dyDescent="0.25">
      <c r="I22" s="30" t="s">
        <v>54</v>
      </c>
    </row>
    <row r="23" spans="9:13" x14ac:dyDescent="0.25">
      <c r="I23" s="30" t="s">
        <v>55</v>
      </c>
    </row>
    <row r="25" spans="9:13" x14ac:dyDescent="0.25">
      <c r="I25" s="6" t="s">
        <v>56</v>
      </c>
    </row>
    <row r="40" spans="11:11" x14ac:dyDescent="0.25">
      <c r="K40" s="25"/>
    </row>
    <row r="41" spans="11:11" x14ac:dyDescent="0.25">
      <c r="K41" s="2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B72AC-BDF9-4A6D-9B3E-979D2380A45D}">
  <dimension ref="B2:K18"/>
  <sheetViews>
    <sheetView showGridLines="0" workbookViewId="0">
      <selection activeCell="F21" sqref="F21"/>
    </sheetView>
  </sheetViews>
  <sheetFormatPr defaultRowHeight="15" x14ac:dyDescent="0.25"/>
  <cols>
    <col min="1" max="1" width="4.85546875" customWidth="1"/>
    <col min="2" max="2" width="13.42578125" bestFit="1" customWidth="1"/>
    <col min="3" max="3" width="9.5703125" customWidth="1"/>
    <col min="4" max="4" width="10.7109375" customWidth="1"/>
    <col min="5" max="5" width="5.5703125" customWidth="1"/>
    <col min="6" max="6" width="10.5703125" bestFit="1" customWidth="1"/>
  </cols>
  <sheetData>
    <row r="2" spans="2:11" ht="18.75" x14ac:dyDescent="0.3">
      <c r="B2" s="5" t="s">
        <v>17</v>
      </c>
    </row>
    <row r="4" spans="2:11" x14ac:dyDescent="0.25">
      <c r="B4" s="7" t="s">
        <v>15</v>
      </c>
      <c r="C4" s="8" t="s">
        <v>13</v>
      </c>
    </row>
    <row r="5" spans="2:11" x14ac:dyDescent="0.25">
      <c r="B5" s="7"/>
    </row>
    <row r="7" spans="2:11" x14ac:dyDescent="0.25">
      <c r="B7" s="2"/>
      <c r="C7" s="13" t="s">
        <v>13</v>
      </c>
      <c r="D7" s="13" t="s">
        <v>14</v>
      </c>
      <c r="F7" s="9" t="s">
        <v>4</v>
      </c>
      <c r="G7" s="9" t="s">
        <v>5</v>
      </c>
      <c r="H7" s="9" t="s">
        <v>6</v>
      </c>
      <c r="I7" s="9" t="s">
        <v>7</v>
      </c>
    </row>
    <row r="8" spans="2:11" x14ac:dyDescent="0.25">
      <c r="B8" s="12" t="s">
        <v>8</v>
      </c>
      <c r="C8" s="11">
        <v>1.5</v>
      </c>
      <c r="D8" s="11">
        <v>1.75</v>
      </c>
      <c r="F8" s="10" t="s">
        <v>8</v>
      </c>
      <c r="G8" s="11">
        <f>IF($C$4="Meena",VLOOKUP(F8,shop_price,2,FALSE),VLOOKUP(F8,shop_price,3,FALSE))</f>
        <v>1.5</v>
      </c>
      <c r="H8" s="10">
        <v>12</v>
      </c>
      <c r="I8" s="11">
        <f>G8*H8</f>
        <v>18</v>
      </c>
    </row>
    <row r="9" spans="2:11" x14ac:dyDescent="0.25">
      <c r="B9" s="12" t="s">
        <v>9</v>
      </c>
      <c r="C9" s="11">
        <v>5.6</v>
      </c>
      <c r="D9" s="11">
        <v>4.8</v>
      </c>
      <c r="F9" s="10" t="s">
        <v>9</v>
      </c>
      <c r="G9" s="11">
        <f>IF($C$4="Meena",VLOOKUP(F9,shop_price,2,FALSE),VLOOKUP(F9,shop_price,3,FALSE))</f>
        <v>5.6</v>
      </c>
      <c r="H9" s="10">
        <v>3</v>
      </c>
      <c r="I9" s="11">
        <f t="shared" ref="I9:I12" si="0">G9*H9</f>
        <v>16.799999999999997</v>
      </c>
    </row>
    <row r="10" spans="2:11" x14ac:dyDescent="0.25">
      <c r="B10" s="12" t="s">
        <v>10</v>
      </c>
      <c r="C10" s="11">
        <v>1</v>
      </c>
      <c r="D10" s="11">
        <v>1.2</v>
      </c>
      <c r="F10" s="10" t="s">
        <v>10</v>
      </c>
      <c r="G10" s="11">
        <f>IF($C$4="Meena",VLOOKUP(F10,shop_price,2,FALSE),VLOOKUP(F10,shop_price,3,FALSE))</f>
        <v>1</v>
      </c>
      <c r="H10" s="10">
        <v>1</v>
      </c>
      <c r="I10" s="11">
        <f t="shared" si="0"/>
        <v>1</v>
      </c>
    </row>
    <row r="11" spans="2:11" x14ac:dyDescent="0.25">
      <c r="B11" s="12" t="s">
        <v>11</v>
      </c>
      <c r="C11" s="11">
        <v>2.4900000000000002</v>
      </c>
      <c r="D11" s="11">
        <v>2.19</v>
      </c>
      <c r="F11" s="10" t="s">
        <v>11</v>
      </c>
      <c r="G11" s="11">
        <f>IF($C$4="Meena",VLOOKUP(F11,shop_price,2,FALSE),VLOOKUP(F11,shop_price,3,FALSE))</f>
        <v>2.4900000000000002</v>
      </c>
      <c r="H11" s="10">
        <v>5</v>
      </c>
      <c r="I11" s="11">
        <f t="shared" si="0"/>
        <v>12.450000000000001</v>
      </c>
    </row>
    <row r="12" spans="2:11" x14ac:dyDescent="0.25">
      <c r="B12" s="12" t="s">
        <v>12</v>
      </c>
      <c r="C12" s="11">
        <v>1.39</v>
      </c>
      <c r="D12" s="11">
        <v>1.29</v>
      </c>
      <c r="F12" s="10" t="s">
        <v>12</v>
      </c>
      <c r="G12" s="11">
        <f>IF($C$4="Meena",VLOOKUP(F12,shop_price,2,FALSE),VLOOKUP(F12,shop_price,3,FALSE))</f>
        <v>1.39</v>
      </c>
      <c r="H12" s="10">
        <v>3</v>
      </c>
      <c r="I12" s="11">
        <f t="shared" si="0"/>
        <v>4.17</v>
      </c>
    </row>
    <row r="13" spans="2:11" x14ac:dyDescent="0.25">
      <c r="H13" s="10" t="s">
        <v>7</v>
      </c>
      <c r="I13" s="11">
        <f>SUM(I8:I12)</f>
        <v>52.42</v>
      </c>
    </row>
    <row r="16" spans="2:11" x14ac:dyDescent="0.25">
      <c r="B16" s="14" t="s">
        <v>22</v>
      </c>
      <c r="C16" s="15" t="s">
        <v>21</v>
      </c>
      <c r="D16" s="3"/>
      <c r="E16" s="3"/>
      <c r="F16" s="3"/>
      <c r="G16" s="3"/>
      <c r="H16" s="3"/>
      <c r="I16" s="3"/>
      <c r="J16" s="3"/>
      <c r="K16" s="3"/>
    </row>
    <row r="18" spans="3:11" x14ac:dyDescent="0.25">
      <c r="C18" s="38" t="s">
        <v>18</v>
      </c>
      <c r="D18" s="38"/>
      <c r="E18" s="38" t="s">
        <v>19</v>
      </c>
      <c r="F18" s="38"/>
      <c r="G18" s="38"/>
      <c r="H18" s="3"/>
      <c r="I18" s="3" t="s">
        <v>20</v>
      </c>
      <c r="J18" s="3"/>
      <c r="K18" s="3"/>
    </row>
  </sheetData>
  <mergeCells count="2">
    <mergeCell ref="C18:D18"/>
    <mergeCell ref="E18:G18"/>
  </mergeCells>
  <dataValidations count="1">
    <dataValidation type="list" allowBlank="1" showInputMessage="1" showErrorMessage="1" sqref="C4" xr:uid="{B47CDE7C-B761-41F4-902A-3913B66507B5}">
      <formula1>$C$7:$D$7</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67345-C652-4F62-9E70-3E439084CB7D}">
  <dimension ref="B2:L18"/>
  <sheetViews>
    <sheetView showGridLines="0" workbookViewId="0">
      <selection activeCell="B18" sqref="B18"/>
    </sheetView>
  </sheetViews>
  <sheetFormatPr defaultRowHeight="15" x14ac:dyDescent="0.25"/>
  <cols>
    <col min="1" max="1" width="1.85546875" customWidth="1"/>
    <col min="2" max="2" width="22" bestFit="1" customWidth="1"/>
    <col min="4" max="4" width="4.7109375" customWidth="1"/>
    <col min="5" max="5" width="8.85546875" customWidth="1"/>
    <col min="6" max="6" width="7.85546875" customWidth="1"/>
    <col min="7" max="7" width="11.140625" customWidth="1"/>
    <col min="8" max="8" width="8.7109375" bestFit="1" customWidth="1"/>
  </cols>
  <sheetData>
    <row r="2" spans="2:8" x14ac:dyDescent="0.25">
      <c r="B2" s="3" t="s">
        <v>57</v>
      </c>
    </row>
    <row r="4" spans="2:8" x14ac:dyDescent="0.25">
      <c r="B4" s="39" t="s">
        <v>65</v>
      </c>
      <c r="C4" s="39"/>
      <c r="E4" s="34" t="s">
        <v>0</v>
      </c>
      <c r="F4" s="34" t="s">
        <v>26</v>
      </c>
      <c r="G4" s="34" t="s">
        <v>2</v>
      </c>
      <c r="H4" s="34" t="s">
        <v>16</v>
      </c>
    </row>
    <row r="5" spans="2:8" x14ac:dyDescent="0.25">
      <c r="B5" s="20" t="s">
        <v>2</v>
      </c>
      <c r="C5" s="20" t="s">
        <v>16</v>
      </c>
      <c r="D5" s="6">
        <v>5</v>
      </c>
      <c r="E5" s="20" t="s">
        <v>1</v>
      </c>
      <c r="F5" s="20" t="s">
        <v>58</v>
      </c>
      <c r="G5" s="32">
        <v>40000</v>
      </c>
      <c r="H5" s="33">
        <f>VLOOKUP(G5, IF(F5="New", new_customer, old_customer), 2, TRUE)</f>
        <v>0.04</v>
      </c>
    </row>
    <row r="6" spans="2:8" x14ac:dyDescent="0.25">
      <c r="B6" s="11">
        <v>30000</v>
      </c>
      <c r="C6" s="23">
        <v>0.04</v>
      </c>
      <c r="D6" s="6">
        <v>6</v>
      </c>
      <c r="E6" s="20" t="s">
        <v>60</v>
      </c>
      <c r="F6" s="20" t="s">
        <v>59</v>
      </c>
      <c r="G6" s="32">
        <v>45000</v>
      </c>
      <c r="H6" s="33">
        <f t="shared" ref="H5:H10" si="0">VLOOKUP(G6, IF(F6="New", new_customer, old_customer), 2, TRUE)</f>
        <v>0.05</v>
      </c>
    </row>
    <row r="7" spans="2:8" x14ac:dyDescent="0.25">
      <c r="B7" s="11">
        <v>50000</v>
      </c>
      <c r="C7" s="23">
        <v>0.06</v>
      </c>
      <c r="D7" s="6">
        <v>7</v>
      </c>
      <c r="E7" s="20" t="s">
        <v>61</v>
      </c>
      <c r="F7" s="20" t="s">
        <v>58</v>
      </c>
      <c r="G7" s="32">
        <v>35000</v>
      </c>
      <c r="H7" s="33">
        <f t="shared" si="0"/>
        <v>0.04</v>
      </c>
    </row>
    <row r="8" spans="2:8" x14ac:dyDescent="0.25">
      <c r="B8" s="11">
        <v>70000</v>
      </c>
      <c r="C8" s="23">
        <v>0.08</v>
      </c>
      <c r="D8" s="6">
        <v>8</v>
      </c>
      <c r="E8" s="20" t="s">
        <v>62</v>
      </c>
      <c r="F8" s="20" t="s">
        <v>59</v>
      </c>
      <c r="G8" s="32">
        <v>55000</v>
      </c>
      <c r="H8" s="33">
        <f t="shared" si="0"/>
        <v>7.0000000000000007E-2</v>
      </c>
    </row>
    <row r="9" spans="2:8" x14ac:dyDescent="0.25">
      <c r="B9" s="11">
        <v>90000</v>
      </c>
      <c r="C9" s="23">
        <v>0.1</v>
      </c>
      <c r="D9" s="6">
        <v>9</v>
      </c>
      <c r="E9" s="20" t="s">
        <v>63</v>
      </c>
      <c r="F9" s="20" t="s">
        <v>58</v>
      </c>
      <c r="G9" s="32">
        <v>75000</v>
      </c>
      <c r="H9" s="33">
        <f t="shared" si="0"/>
        <v>0.08</v>
      </c>
    </row>
    <row r="10" spans="2:8" x14ac:dyDescent="0.25">
      <c r="B10" s="6" t="s">
        <v>126</v>
      </c>
      <c r="D10" s="6">
        <v>10</v>
      </c>
      <c r="E10" s="20" t="s">
        <v>64</v>
      </c>
      <c r="F10" s="20" t="s">
        <v>59</v>
      </c>
      <c r="G10" s="32">
        <v>45000</v>
      </c>
      <c r="H10" s="33">
        <f t="shared" si="0"/>
        <v>0.05</v>
      </c>
    </row>
    <row r="12" spans="2:8" x14ac:dyDescent="0.25">
      <c r="B12" s="40" t="s">
        <v>66</v>
      </c>
      <c r="C12" s="41"/>
    </row>
    <row r="13" spans="2:8" x14ac:dyDescent="0.25">
      <c r="B13" s="20" t="s">
        <v>2</v>
      </c>
      <c r="C13" s="20" t="s">
        <v>16</v>
      </c>
      <c r="D13" s="14" t="s">
        <v>67</v>
      </c>
      <c r="E13" s="15" t="s">
        <v>72</v>
      </c>
    </row>
    <row r="14" spans="2:8" x14ac:dyDescent="0.25">
      <c r="B14" s="11">
        <v>30000</v>
      </c>
      <c r="C14" s="23">
        <v>0.05</v>
      </c>
    </row>
    <row r="15" spans="2:8" x14ac:dyDescent="0.25">
      <c r="B15" s="11">
        <v>50000</v>
      </c>
      <c r="C15" s="23">
        <v>7.0000000000000007E-2</v>
      </c>
    </row>
    <row r="16" spans="2:8" x14ac:dyDescent="0.25">
      <c r="B16" s="11">
        <v>70000</v>
      </c>
      <c r="C16" s="23">
        <v>0.09</v>
      </c>
    </row>
    <row r="17" spans="2:12" x14ac:dyDescent="0.25">
      <c r="B17" s="11">
        <v>90000</v>
      </c>
      <c r="C17" s="23">
        <v>0.11</v>
      </c>
      <c r="E17" s="3" t="s">
        <v>68</v>
      </c>
      <c r="F17" s="3"/>
      <c r="G17" s="3" t="s">
        <v>69</v>
      </c>
      <c r="H17" s="3"/>
      <c r="I17" s="3" t="s">
        <v>70</v>
      </c>
      <c r="J17" s="3"/>
      <c r="K17" s="3" t="s">
        <v>71</v>
      </c>
      <c r="L17" s="3"/>
    </row>
    <row r="18" spans="2:12" x14ac:dyDescent="0.25">
      <c r="B18" s="6" t="s">
        <v>127</v>
      </c>
    </row>
  </sheetData>
  <mergeCells count="2">
    <mergeCell ref="B4:C4"/>
    <mergeCell ref="B12:C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95DA5-8A29-4B57-8FD9-AEC2995420A8}">
  <dimension ref="B2:J25"/>
  <sheetViews>
    <sheetView showGridLines="0" workbookViewId="0">
      <selection activeCell="E14" sqref="E14"/>
    </sheetView>
  </sheetViews>
  <sheetFormatPr defaultRowHeight="15" x14ac:dyDescent="0.25"/>
  <cols>
    <col min="1" max="1" width="2.140625" customWidth="1"/>
    <col min="2" max="2" width="8" customWidth="1"/>
    <col min="3" max="3" width="12.7109375" bestFit="1" customWidth="1"/>
    <col min="4" max="4" width="11.7109375" bestFit="1" customWidth="1"/>
    <col min="5" max="5" width="17.7109375" bestFit="1" customWidth="1"/>
  </cols>
  <sheetData>
    <row r="2" spans="2:5" x14ac:dyDescent="0.25">
      <c r="B2" s="3" t="s">
        <v>80</v>
      </c>
    </row>
    <row r="4" spans="2:5" x14ac:dyDescent="0.25">
      <c r="B4" s="42" t="s">
        <v>4</v>
      </c>
      <c r="C4" s="42" t="s">
        <v>129</v>
      </c>
      <c r="D4" s="42" t="s">
        <v>76</v>
      </c>
    </row>
    <row r="5" spans="2:5" x14ac:dyDescent="0.25">
      <c r="B5" s="31" t="s">
        <v>73</v>
      </c>
      <c r="C5" s="31" t="s">
        <v>78</v>
      </c>
      <c r="D5" s="11">
        <v>5</v>
      </c>
    </row>
    <row r="6" spans="2:5" x14ac:dyDescent="0.25">
      <c r="B6" s="31" t="s">
        <v>8</v>
      </c>
      <c r="C6" s="31" t="s">
        <v>79</v>
      </c>
      <c r="D6" s="11">
        <v>3</v>
      </c>
    </row>
    <row r="7" spans="2:5" x14ac:dyDescent="0.25">
      <c r="B7" s="31" t="s">
        <v>74</v>
      </c>
      <c r="C7" s="31" t="s">
        <v>78</v>
      </c>
      <c r="D7" s="11">
        <v>10</v>
      </c>
    </row>
    <row r="8" spans="2:5" x14ac:dyDescent="0.25">
      <c r="B8" s="31" t="s">
        <v>9</v>
      </c>
      <c r="C8" s="31" t="s">
        <v>79</v>
      </c>
      <c r="D8" s="11">
        <v>5.5</v>
      </c>
    </row>
    <row r="9" spans="2:5" x14ac:dyDescent="0.25">
      <c r="B9" s="31" t="s">
        <v>43</v>
      </c>
      <c r="C9" s="31" t="s">
        <v>79</v>
      </c>
      <c r="D9" s="11">
        <v>7</v>
      </c>
    </row>
    <row r="11" spans="2:5" x14ac:dyDescent="0.25">
      <c r="B11" s="3" t="s">
        <v>75</v>
      </c>
    </row>
    <row r="13" spans="2:5" x14ac:dyDescent="0.25">
      <c r="B13" s="42" t="s">
        <v>4</v>
      </c>
      <c r="C13" s="42" t="s">
        <v>26</v>
      </c>
      <c r="D13" s="42" t="s">
        <v>6</v>
      </c>
      <c r="E13" s="42" t="s">
        <v>77</v>
      </c>
    </row>
    <row r="14" spans="2:5" x14ac:dyDescent="0.25">
      <c r="B14" s="31" t="s">
        <v>73</v>
      </c>
      <c r="C14" s="31" t="str">
        <f>IF(VLOOKUP(B14, product_status, 2, FALSE)="Available", "In Stock", "Not in Stock")</f>
        <v>In Stock</v>
      </c>
      <c r="D14" s="31">
        <v>5</v>
      </c>
      <c r="E14" s="11">
        <f>IF(C14="In Stock", D14*VLOOKUP(B14,product_status,3, FALSE), "Coming soon...")</f>
        <v>25</v>
      </c>
    </row>
    <row r="15" spans="2:5" x14ac:dyDescent="0.25">
      <c r="B15" s="31" t="s">
        <v>8</v>
      </c>
      <c r="C15" s="31" t="str">
        <f>IF(VLOOKUP(B15, product_status, 2, FALSE)="Available", "In Stock", "Not in Stock")</f>
        <v>Not in Stock</v>
      </c>
      <c r="D15" s="31">
        <v>2</v>
      </c>
      <c r="E15" s="11" t="str">
        <f>IF(C15="In Stock", D15*VLOOKUP(B15,product_status,3, FALSE), "Coming soon...")</f>
        <v>Coming soon...</v>
      </c>
    </row>
    <row r="16" spans="2:5" x14ac:dyDescent="0.25">
      <c r="B16" s="31" t="s">
        <v>74</v>
      </c>
      <c r="C16" s="31" t="str">
        <f>IF(VLOOKUP(B16, product_status, 2, FALSE)="Available", "In Stock", "Not in Stock")</f>
        <v>In Stock</v>
      </c>
      <c r="D16" s="31">
        <v>1</v>
      </c>
      <c r="E16" s="11">
        <f>IF(C16="In Stock", D16*VLOOKUP(B16,product_status,3, FALSE), "Coming soon...")</f>
        <v>10</v>
      </c>
    </row>
    <row r="17" spans="2:10" x14ac:dyDescent="0.25">
      <c r="B17" s="31" t="s">
        <v>9</v>
      </c>
      <c r="C17" s="31" t="str">
        <f>IF(VLOOKUP(B17, product_status, 2, FALSE)="Available", "In Stock", "Not in Stock")</f>
        <v>Not in Stock</v>
      </c>
      <c r="D17" s="31">
        <v>5</v>
      </c>
      <c r="E17" s="11" t="str">
        <f>IF(C17="In Stock", D17*VLOOKUP(B17,product_status,3, FALSE), "Coming soon...")</f>
        <v>Coming soon...</v>
      </c>
    </row>
    <row r="18" spans="2:10" x14ac:dyDescent="0.25">
      <c r="D18" s="43" t="s">
        <v>7</v>
      </c>
      <c r="E18" s="44">
        <f>SUM(E14:E17)</f>
        <v>35</v>
      </c>
    </row>
    <row r="20" spans="2:10" x14ac:dyDescent="0.25">
      <c r="B20" s="3" t="s">
        <v>81</v>
      </c>
      <c r="C20" s="15" t="s">
        <v>82</v>
      </c>
    </row>
    <row r="23" spans="2:10" x14ac:dyDescent="0.25">
      <c r="C23" s="46" t="s">
        <v>83</v>
      </c>
      <c r="D23" s="3" t="s">
        <v>85</v>
      </c>
      <c r="E23" s="3"/>
      <c r="G23" s="3" t="s">
        <v>86</v>
      </c>
      <c r="H23" s="3"/>
      <c r="I23" s="3" t="s">
        <v>84</v>
      </c>
      <c r="J23" s="3"/>
    </row>
    <row r="25" spans="2:10" x14ac:dyDescent="0.25">
      <c r="C25" s="45" t="s">
        <v>128</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FE26E-2EFE-44D9-8945-A36C003C60B3}">
  <dimension ref="B2:E28"/>
  <sheetViews>
    <sheetView showGridLines="0" workbookViewId="0">
      <selection activeCell="D16" sqref="D16"/>
    </sheetView>
  </sheetViews>
  <sheetFormatPr defaultRowHeight="15" x14ac:dyDescent="0.25"/>
  <cols>
    <col min="1" max="1" width="4.5703125" customWidth="1"/>
    <col min="2" max="2" width="9.42578125" bestFit="1" customWidth="1"/>
    <col min="3" max="5" width="11.5703125" bestFit="1" customWidth="1"/>
  </cols>
  <sheetData>
    <row r="2" spans="2:5" x14ac:dyDescent="0.25">
      <c r="B2" s="3" t="s">
        <v>98</v>
      </c>
    </row>
    <row r="4" spans="2:5" x14ac:dyDescent="0.25">
      <c r="B4" s="31" t="s">
        <v>87</v>
      </c>
      <c r="C4" s="31" t="s">
        <v>3</v>
      </c>
      <c r="D4" s="31" t="s">
        <v>88</v>
      </c>
      <c r="E4" s="31" t="s">
        <v>89</v>
      </c>
    </row>
    <row r="5" spans="2:5" x14ac:dyDescent="0.25">
      <c r="B5" s="31" t="s">
        <v>90</v>
      </c>
      <c r="C5" s="31">
        <v>4816</v>
      </c>
      <c r="D5" s="31">
        <v>1139</v>
      </c>
      <c r="E5" s="31">
        <v>982</v>
      </c>
    </row>
    <row r="6" spans="2:5" x14ac:dyDescent="0.25">
      <c r="B6" s="31" t="s">
        <v>91</v>
      </c>
      <c r="C6" s="31">
        <v>2846</v>
      </c>
      <c r="D6" s="31">
        <v>1953</v>
      </c>
      <c r="E6" s="31">
        <v>389</v>
      </c>
    </row>
    <row r="7" spans="2:5" x14ac:dyDescent="0.25">
      <c r="B7" s="31" t="s">
        <v>92</v>
      </c>
      <c r="C7" s="31">
        <v>1167</v>
      </c>
      <c r="D7" s="31">
        <v>4220</v>
      </c>
      <c r="E7" s="31">
        <v>1156</v>
      </c>
    </row>
    <row r="8" spans="2:5" x14ac:dyDescent="0.25">
      <c r="B8" s="31" t="s">
        <v>93</v>
      </c>
      <c r="C8" s="31">
        <v>4860</v>
      </c>
      <c r="D8" s="31">
        <v>533</v>
      </c>
      <c r="E8" s="31">
        <v>1564</v>
      </c>
    </row>
    <row r="9" spans="2:5" x14ac:dyDescent="0.25">
      <c r="B9" s="31" t="s">
        <v>94</v>
      </c>
      <c r="C9" s="31">
        <v>872</v>
      </c>
      <c r="D9" s="31">
        <v>544</v>
      </c>
      <c r="E9" s="31">
        <v>3928</v>
      </c>
    </row>
    <row r="10" spans="2:5" x14ac:dyDescent="0.25">
      <c r="B10" s="31" t="s">
        <v>95</v>
      </c>
      <c r="C10" s="31">
        <v>1841</v>
      </c>
      <c r="D10" s="31">
        <v>2597</v>
      </c>
      <c r="E10" s="31">
        <v>4851</v>
      </c>
    </row>
    <row r="11" spans="2:5" x14ac:dyDescent="0.25">
      <c r="B11" s="31" t="s">
        <v>96</v>
      </c>
      <c r="C11" s="31">
        <v>4533</v>
      </c>
      <c r="D11" s="31">
        <v>3459</v>
      </c>
      <c r="E11" s="31">
        <v>970</v>
      </c>
    </row>
    <row r="12" spans="2:5" x14ac:dyDescent="0.25">
      <c r="B12" s="19" t="s">
        <v>7</v>
      </c>
      <c r="C12" s="19">
        <f>SUM(C5:C11)</f>
        <v>20935</v>
      </c>
      <c r="D12" s="19">
        <f>SUM(D5:D11)</f>
        <v>14445</v>
      </c>
      <c r="E12" s="19">
        <f>SUM(E5:E11)</f>
        <v>13840</v>
      </c>
    </row>
    <row r="14" spans="2:5" x14ac:dyDescent="0.25">
      <c r="B14" s="47" t="s">
        <v>97</v>
      </c>
      <c r="C14" s="47" t="s">
        <v>89</v>
      </c>
    </row>
    <row r="16" spans="2:5" x14ac:dyDescent="0.25">
      <c r="B16" s="31" t="s">
        <v>87</v>
      </c>
      <c r="C16" s="31" t="s">
        <v>3</v>
      </c>
      <c r="D16" s="31" t="str">
        <f>VLOOKUP(B16, sales_table, IF($C$14="Projected", 3, 4), FALSE)</f>
        <v>Actual Sales</v>
      </c>
    </row>
    <row r="17" spans="2:4" x14ac:dyDescent="0.25">
      <c r="B17" s="31" t="s">
        <v>93</v>
      </c>
      <c r="C17" s="31">
        <f>VLOOKUP(B17, sales_table, 2,FALSE)</f>
        <v>4860</v>
      </c>
      <c r="D17" s="31">
        <f>VLOOKUP(B17, sales_table, IF($C$14="Projected", 3, 4), FALSE)</f>
        <v>1564</v>
      </c>
    </row>
    <row r="18" spans="2:4" x14ac:dyDescent="0.25">
      <c r="B18" s="31" t="s">
        <v>90</v>
      </c>
      <c r="C18" s="31">
        <f>VLOOKUP(B18, sales_table, 2,FALSE)</f>
        <v>4816</v>
      </c>
      <c r="D18" s="31">
        <f>VLOOKUP(B18, sales_table, IF($C$14="Projected", 3, 4), FALSE)</f>
        <v>982</v>
      </c>
    </row>
    <row r="19" spans="2:4" x14ac:dyDescent="0.25">
      <c r="B19" s="31" t="s">
        <v>96</v>
      </c>
      <c r="C19" s="31">
        <f>VLOOKUP(B19, sales_table, 2,FALSE)</f>
        <v>4533</v>
      </c>
      <c r="D19" s="31">
        <f>VLOOKUP(B19, sales_table, IF($C$14="Projected", 3, 4), FALSE)</f>
        <v>970</v>
      </c>
    </row>
    <row r="20" spans="2:4" x14ac:dyDescent="0.25">
      <c r="B20" s="31" t="s">
        <v>91</v>
      </c>
      <c r="C20" s="31">
        <f>VLOOKUP(B20, sales_table, 2,FALSE)</f>
        <v>2846</v>
      </c>
      <c r="D20" s="31">
        <f>VLOOKUP(B20, sales_table, IF($C$14="Projected", 3, 4), FALSE)</f>
        <v>389</v>
      </c>
    </row>
    <row r="21" spans="2:4" x14ac:dyDescent="0.25">
      <c r="B21" s="31" t="s">
        <v>95</v>
      </c>
      <c r="C21" s="31">
        <f>VLOOKUP(B21, sales_table, 2,FALSE)</f>
        <v>1841</v>
      </c>
      <c r="D21" s="31">
        <f>VLOOKUP(B21, sales_table, IF($C$14="Projected", 3, 4), FALSE)</f>
        <v>4851</v>
      </c>
    </row>
    <row r="22" spans="2:4" x14ac:dyDescent="0.25">
      <c r="B22" s="31" t="s">
        <v>92</v>
      </c>
      <c r="C22" s="31">
        <f>VLOOKUP(B22, sales_table, 2,FALSE)</f>
        <v>1167</v>
      </c>
      <c r="D22" s="31">
        <f>VLOOKUP(B22, sales_table, IF($C$14="Projected", 3, 4), FALSE)</f>
        <v>1156</v>
      </c>
    </row>
    <row r="23" spans="2:4" x14ac:dyDescent="0.25">
      <c r="B23" s="31" t="s">
        <v>94</v>
      </c>
      <c r="C23" s="31">
        <f>VLOOKUP(B23, sales_table, 2,FALSE)</f>
        <v>872</v>
      </c>
      <c r="D23" s="31">
        <f>VLOOKUP(B23, sales_table, IF($C$14="Projected", 3, 4), FALSE)</f>
        <v>3928</v>
      </c>
    </row>
    <row r="24" spans="2:4" x14ac:dyDescent="0.25">
      <c r="B24" s="19" t="s">
        <v>7</v>
      </c>
      <c r="C24" s="19">
        <f>SUM(C17:C23)</f>
        <v>20935</v>
      </c>
      <c r="D24" s="19">
        <f>SUM(D17:D23)</f>
        <v>13840</v>
      </c>
    </row>
    <row r="26" spans="2:4" x14ac:dyDescent="0.25">
      <c r="B26" s="14" t="s">
        <v>99</v>
      </c>
      <c r="C26" s="15" t="s">
        <v>100</v>
      </c>
    </row>
    <row r="28" spans="2:4" x14ac:dyDescent="0.25">
      <c r="B28" s="6" t="s">
        <v>101</v>
      </c>
    </row>
  </sheetData>
  <dataValidations count="1">
    <dataValidation type="list" allowBlank="1" showInputMessage="1" showErrorMessage="1" sqref="C14" xr:uid="{48065FCC-5CB7-4341-9411-5FF4923ADDAB}">
      <formula1>"Projected, Actual Sales"</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DD71A-233E-4339-835C-04DEA03339C7}">
  <dimension ref="B2:M21"/>
  <sheetViews>
    <sheetView showGridLines="0" zoomScale="95" zoomScaleNormal="95" workbookViewId="0">
      <selection activeCell="K14" sqref="K14"/>
    </sheetView>
  </sheetViews>
  <sheetFormatPr defaultRowHeight="15" x14ac:dyDescent="0.25"/>
  <cols>
    <col min="1" max="1" width="2.5703125" customWidth="1"/>
    <col min="3" max="3" width="10.140625" customWidth="1"/>
    <col min="4" max="4" width="2.5703125" customWidth="1"/>
    <col min="6" max="6" width="11.42578125" bestFit="1" customWidth="1"/>
    <col min="9" max="9" width="9.140625" customWidth="1"/>
    <col min="11" max="11" width="12.5703125" bestFit="1" customWidth="1"/>
    <col min="12" max="12" width="11.7109375" customWidth="1"/>
    <col min="13" max="13" width="9.140625" style="49"/>
  </cols>
  <sheetData>
    <row r="2" spans="2:12" x14ac:dyDescent="0.25">
      <c r="B2" s="3" t="s">
        <v>102</v>
      </c>
    </row>
    <row r="4" spans="2:12" x14ac:dyDescent="0.25">
      <c r="B4" s="31" t="s">
        <v>4</v>
      </c>
      <c r="C4" s="31" t="s">
        <v>5</v>
      </c>
      <c r="E4" s="31" t="s">
        <v>4</v>
      </c>
      <c r="F4" s="31" t="s">
        <v>5</v>
      </c>
      <c r="G4" s="49"/>
      <c r="H4" s="49"/>
    </row>
    <row r="5" spans="2:12" x14ac:dyDescent="0.25">
      <c r="B5" s="31" t="s">
        <v>8</v>
      </c>
      <c r="C5" s="11">
        <v>5</v>
      </c>
      <c r="E5" s="31" t="s">
        <v>8</v>
      </c>
      <c r="F5" s="11">
        <f>VLOOKUP(E5, price_list, 2, FALSE)</f>
        <v>5</v>
      </c>
      <c r="G5" s="49"/>
      <c r="H5" s="49"/>
      <c r="J5" s="50" t="s">
        <v>122</v>
      </c>
      <c r="K5" s="50"/>
      <c r="L5" s="50"/>
    </row>
    <row r="6" spans="2:12" x14ac:dyDescent="0.25">
      <c r="B6" s="31" t="s">
        <v>103</v>
      </c>
      <c r="C6" s="11">
        <v>6</v>
      </c>
      <c r="E6" s="31" t="s">
        <v>105</v>
      </c>
      <c r="F6" s="52" t="e">
        <f>VLOOKUP(E6, price_list, 2, FALSE)</f>
        <v>#N/A</v>
      </c>
      <c r="G6" s="51" t="s">
        <v>107</v>
      </c>
      <c r="H6" s="31"/>
      <c r="J6" s="31" t="s">
        <v>118</v>
      </c>
      <c r="K6" s="31" t="s">
        <v>119</v>
      </c>
      <c r="L6" s="31" t="s">
        <v>120</v>
      </c>
    </row>
    <row r="7" spans="2:12" x14ac:dyDescent="0.25">
      <c r="B7" s="31" t="s">
        <v>104</v>
      </c>
      <c r="C7" s="11">
        <v>8</v>
      </c>
      <c r="E7" s="31" t="s">
        <v>105</v>
      </c>
      <c r="F7" s="55" t="str">
        <f>IFERROR(VLOOKUP(E7,price_list,2,FALSE),"Not found")</f>
        <v>Not found</v>
      </c>
      <c r="G7" s="51" t="s">
        <v>108</v>
      </c>
      <c r="H7" s="31"/>
      <c r="I7" s="6">
        <v>7</v>
      </c>
      <c r="J7" s="31" t="e">
        <v>#N/A</v>
      </c>
      <c r="K7" s="31" t="b">
        <f>ISNA(J7)</f>
        <v>1</v>
      </c>
      <c r="L7" s="48" t="s">
        <v>121</v>
      </c>
    </row>
    <row r="8" spans="2:12" x14ac:dyDescent="0.25">
      <c r="B8" s="31" t="s">
        <v>43</v>
      </c>
      <c r="C8" s="11">
        <v>12</v>
      </c>
      <c r="E8" s="31" t="s">
        <v>105</v>
      </c>
      <c r="F8" s="57" t="str">
        <f>IF(ISNA(VLOOKUP(E8,price_list,2,FALSE)), "Not found", VLOOKUP(E8, price_list, 2, FALSE))</f>
        <v>Not found</v>
      </c>
      <c r="G8" s="51" t="s">
        <v>109</v>
      </c>
      <c r="H8" s="31"/>
    </row>
    <row r="9" spans="2:12" x14ac:dyDescent="0.25">
      <c r="B9" s="31" t="s">
        <v>9</v>
      </c>
      <c r="C9" s="11">
        <v>2</v>
      </c>
    </row>
    <row r="10" spans="2:12" x14ac:dyDescent="0.25">
      <c r="E10" s="53" t="s">
        <v>106</v>
      </c>
      <c r="F10" s="15" t="s">
        <v>112</v>
      </c>
    </row>
    <row r="11" spans="2:12" x14ac:dyDescent="0.25">
      <c r="B11" s="6" t="s">
        <v>125</v>
      </c>
    </row>
    <row r="12" spans="2:12" x14ac:dyDescent="0.25">
      <c r="E12" s="54" t="s">
        <v>110</v>
      </c>
      <c r="F12" s="15" t="s">
        <v>113</v>
      </c>
    </row>
    <row r="13" spans="2:12" x14ac:dyDescent="0.25">
      <c r="E13" s="3"/>
      <c r="F13" s="3"/>
    </row>
    <row r="14" spans="2:12" x14ac:dyDescent="0.25">
      <c r="G14" s="14" t="s">
        <v>115</v>
      </c>
      <c r="H14" s="3" t="s">
        <v>116</v>
      </c>
      <c r="I14" s="3"/>
      <c r="J14" s="3" t="s">
        <v>117</v>
      </c>
      <c r="K14" s="3"/>
    </row>
    <row r="16" spans="2:12" x14ac:dyDescent="0.25">
      <c r="H16" s="3" t="s">
        <v>123</v>
      </c>
    </row>
    <row r="18" spans="5:12" x14ac:dyDescent="0.25">
      <c r="E18" s="56" t="s">
        <v>111</v>
      </c>
      <c r="F18" s="15" t="s">
        <v>114</v>
      </c>
    </row>
    <row r="21" spans="5:12" x14ac:dyDescent="0.25">
      <c r="G21" s="3" t="s">
        <v>124</v>
      </c>
      <c r="J21" s="3" t="s">
        <v>86</v>
      </c>
      <c r="L21" s="3" t="s">
        <v>84</v>
      </c>
    </row>
  </sheetData>
  <mergeCells count="1">
    <mergeCell ref="J5:L5"/>
  </mergeCells>
  <pageMargins left="0.7" right="0.7" top="0.75" bottom="0.75" header="0.3" footer="0.3"/>
  <ignoredErrors>
    <ignoredError sqref="F6"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IF</vt:lpstr>
      <vt:lpstr>VLOOKUP</vt:lpstr>
      <vt:lpstr>Ex1</vt:lpstr>
      <vt:lpstr>Ex2</vt:lpstr>
      <vt:lpstr>Ex3</vt:lpstr>
      <vt:lpstr>Ex4</vt:lpstr>
      <vt:lpstr>Ex5</vt:lpstr>
      <vt:lpstr>new_customer</vt:lpstr>
      <vt:lpstr>old_customer</vt:lpstr>
      <vt:lpstr>price_list</vt:lpstr>
      <vt:lpstr>product_status</vt:lpstr>
      <vt:lpstr>sales_table</vt:lpstr>
      <vt:lpstr>shop_price</vt:lpstr>
      <vt:lpstr>table_array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2018-05-24T10:37:13Z</dcterms:created>
  <dcterms:modified xsi:type="dcterms:W3CDTF">2018-05-27T13:49:05Z</dcterms:modified>
</cp:coreProperties>
</file>